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приложение 1" sheetId="1" r:id="rId1"/>
    <sheet name="приложение 3а" sheetId="2" r:id="rId2"/>
    <sheet name="приложение 4" sheetId="3" r:id="rId3"/>
    <sheet name="приложение 2а" sheetId="4" r:id="rId4"/>
    <sheet name="приложение 5" sheetId="5" r:id="rId5"/>
    <sheet name="рейтинг" sheetId="6" r:id="rId6"/>
  </sheets>
  <definedNames>
    <definedName name="_xlnm.Print_Area" localSheetId="0">'приложение 1'!$A$1:$M$23</definedName>
    <definedName name="_xlnm.Print_Area" localSheetId="3">'приложение 2а'!$B$3:$J$14</definedName>
    <definedName name="_xlnm.Print_Area" localSheetId="2">'приложение 4'!$A$1:$L$22</definedName>
  </definedNames>
  <calcPr calcId="114210"/>
</workbook>
</file>

<file path=xl/calcChain.xml><?xml version="1.0" encoding="utf-8"?>
<calcChain xmlns="http://schemas.openxmlformats.org/spreadsheetml/2006/main">
  <c r="L21" i="1"/>
  <c r="L18"/>
  <c r="L15"/>
  <c r="J18"/>
  <c r="N20" i="3"/>
  <c r="N21"/>
  <c r="N19"/>
  <c r="H12" i="1"/>
  <c r="N26" i="2"/>
  <c r="N11"/>
  <c r="F19" i="3"/>
  <c r="N22"/>
  <c r="R26" i="2"/>
  <c r="P26"/>
  <c r="R21"/>
  <c r="P16"/>
  <c r="K12" i="1"/>
  <c r="K14"/>
  <c r="J12"/>
  <c r="J14"/>
  <c r="I12"/>
  <c r="I14"/>
  <c r="H14"/>
  <c r="I21"/>
  <c r="J21"/>
  <c r="K21"/>
  <c r="H21"/>
  <c r="H23"/>
  <c r="I18"/>
  <c r="K18"/>
  <c r="H18"/>
  <c r="H20"/>
  <c r="I15"/>
  <c r="J15"/>
  <c r="K15"/>
  <c r="H15"/>
  <c r="H17"/>
  <c r="I14" i="5"/>
  <c r="I15"/>
  <c r="I13"/>
  <c r="L19" i="3"/>
  <c r="K19"/>
  <c r="J19"/>
  <c r="I19"/>
  <c r="G19"/>
  <c r="E19"/>
  <c r="P24" i="2"/>
  <c r="P23"/>
  <c r="T29"/>
  <c r="T27"/>
  <c r="T28"/>
</calcChain>
</file>

<file path=xl/sharedStrings.xml><?xml version="1.0" encoding="utf-8"?>
<sst xmlns="http://schemas.openxmlformats.org/spreadsheetml/2006/main" count="212" uniqueCount="95">
  <si>
    <t>№ п/п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</si>
  <si>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</si>
  <si>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</si>
  <si>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</si>
  <si>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</si>
  <si>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>Форма собственности</t>
  </si>
  <si>
    <t>Вид работ по объекту</t>
  </si>
  <si>
    <t>Предельная (плановая) стоимость работ</t>
  </si>
  <si>
    <t>в том числе:</t>
  </si>
  <si>
    <t>федеральный бюджет</t>
  </si>
  <si>
    <t>консолидированный бюджет</t>
  </si>
  <si>
    <t>внебюджетные средства</t>
  </si>
  <si>
    <t>тыс.руб.</t>
  </si>
  <si>
    <t>Значение показателя эффективности использования бюджетных средств</t>
  </si>
  <si>
    <t>Позиция объекта в рейтинге по показателю эффективности использования бюджетных средст</t>
  </si>
  <si>
    <t>тыс.руб./процент</t>
  </si>
  <si>
    <t>Мглинский район</t>
  </si>
  <si>
    <t>муниципальная</t>
  </si>
  <si>
    <t>Строительство</t>
  </si>
  <si>
    <t>в том числе: ПД</t>
  </si>
  <si>
    <t>СМР</t>
  </si>
  <si>
    <t>Итого по Мглинскому району</t>
  </si>
  <si>
    <t>№</t>
  </si>
  <si>
    <t>Муниципальное образования</t>
  </si>
  <si>
    <t>Источнтки финансирования</t>
  </si>
  <si>
    <t>Объем средств на реализацию программных мероприятий</t>
  </si>
  <si>
    <t>2020 год</t>
  </si>
  <si>
    <t>2021 год</t>
  </si>
  <si>
    <t>2022 год</t>
  </si>
  <si>
    <t>2023 год</t>
  </si>
  <si>
    <t>2024 год</t>
  </si>
  <si>
    <t>ПД</t>
  </si>
  <si>
    <t>тыс.руб</t>
  </si>
  <si>
    <t>Общая стоимость</t>
  </si>
  <si>
    <t>ФБ</t>
  </si>
  <si>
    <t>БС</t>
  </si>
  <si>
    <t>МБ</t>
  </si>
  <si>
    <t>ВБ</t>
  </si>
  <si>
    <t>График достижения целевого показателя</t>
  </si>
  <si>
    <t>человек</t>
  </si>
  <si>
    <t>%</t>
  </si>
  <si>
    <t>Значение целевого показателя, достигаемое в ходе реализации программы</t>
  </si>
  <si>
    <t>Дата предоставления заказчику земельного участка</t>
  </si>
  <si>
    <t>Подготовка проектной документации по объекту</t>
  </si>
  <si>
    <t>Выполнение строительно-монтажных работ по объекту</t>
  </si>
  <si>
    <t>Дата завершения проектных работ</t>
  </si>
  <si>
    <t>Дата заключения договора на строительство</t>
  </si>
  <si>
    <t>Плановая дата ввода объекта в эксплуатацию</t>
  </si>
  <si>
    <t>месяц/год</t>
  </si>
  <si>
    <t>строительство</t>
  </si>
  <si>
    <t>Эксплуатирующая организация</t>
  </si>
  <si>
    <t>Размер тарифа на услуги водоснабжения до реализации мероприятий</t>
  </si>
  <si>
    <t>Прогнозный размер тарифа на услуги водоснабжения после реализации мероприятий</t>
  </si>
  <si>
    <t>Прогнозная разница тарифа для потребителей</t>
  </si>
  <si>
    <t>Источник компенсации тарифной разницы для потребителей</t>
  </si>
  <si>
    <t>ОПФ</t>
  </si>
  <si>
    <t>Наименование</t>
  </si>
  <si>
    <t xml:space="preserve"> </t>
  </si>
  <si>
    <t>МУП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</si>
  <si>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</si>
  <si>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Целевой показатель субъекта РФ</t>
  </si>
  <si>
    <t>х</t>
  </si>
  <si>
    <t>Суммарный прирост показателя по субъекту Российской Федерации</t>
  </si>
  <si>
    <t>ИТОГО по муниципальному образованию:</t>
  </si>
  <si>
    <t>Доля  населения Мглинского района, обеспеченного качественной питьевой водой из систем централизованного водоснабжения</t>
  </si>
  <si>
    <t>МУП "Мглинский районный водоканал"</t>
  </si>
  <si>
    <t>ИТОГО по муниципальному образованию Мглинский  район</t>
  </si>
  <si>
    <r>
      <t>рублей/м</t>
    </r>
    <r>
      <rPr>
        <sz val="10"/>
        <rFont val="Times New Roman"/>
        <family val="1"/>
        <charset val="204"/>
      </rPr>
      <t>³</t>
    </r>
  </si>
  <si>
    <t>реконструкция</t>
  </si>
  <si>
    <t>Строительство артезианской скважины по 2-му пер.Ворошилова в г. Мглин Мглинского района Брянской области</t>
  </si>
  <si>
    <t>Реконструкция водопроводной сети в н.п. Новая Романовка Мглинского района Брянской области</t>
  </si>
  <si>
    <t>Реконструкция водопроводной сети в н.п. Высокое Мглинского района Брянской области</t>
  </si>
  <si>
    <t>Динамика достижения целевых показателей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</si>
  <si>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Характеристика объектов  муниципальной программы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</si>
  <si>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Реконструкция</t>
  </si>
  <si>
    <t>Приложение № 1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</si>
  <si>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Приложение № 2                                                                                                                к муниципальной программе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</si>
  <si>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Этапы реализации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</si>
  <si>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Финансовое обеспечение реализации 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</si>
  <si>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Дата заключения договора на проектирование</t>
  </si>
  <si>
    <t xml:space="preserve">Приложение № 3                           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</si>
  <si>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 xml:space="preserve">Прогноз тарифных последствий реализации мероприятий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</si>
  <si>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>Прирост доли 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</si>
  <si>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                                                                                              Приложение № 4                                                                                 к муниципальной программе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</si>
  <si>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 xml:space="preserve">                                                                                               Приложение № 5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</si>
  <si>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>Код бюджетной классификации</t>
  </si>
  <si>
    <t>РБС</t>
  </si>
  <si>
    <t>МП</t>
  </si>
  <si>
    <t>ППМП</t>
  </si>
  <si>
    <t>ОМ</t>
  </si>
  <si>
    <t>НП</t>
  </si>
  <si>
    <t>12</t>
  </si>
  <si>
    <t>0</t>
  </si>
  <si>
    <t>G5</t>
  </si>
  <si>
    <t>52430</t>
  </si>
</sst>
</file>

<file path=xl/styles.xml><?xml version="1.0" encoding="utf-8"?>
<styleSheet xmlns="http://schemas.openxmlformats.org/spreadsheetml/2006/main">
  <numFmts count="8">
    <numFmt numFmtId="164" formatCode="0.000"/>
    <numFmt numFmtId="165" formatCode="#,##0.000"/>
    <numFmt numFmtId="166" formatCode="0.0"/>
    <numFmt numFmtId="167" formatCode="mm/yyyy"/>
    <numFmt numFmtId="168" formatCode="#,##0.0000"/>
    <numFmt numFmtId="169" formatCode="#,##0.00000"/>
    <numFmt numFmtId="170" formatCode="0.0000"/>
    <numFmt numFmtId="171" formatCode="0.00000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12" fillId="0" borderId="5" xfId="0" applyNumberFormat="1" applyFont="1" applyFill="1" applyBorder="1" applyAlignment="1" applyProtection="1">
      <alignment horizontal="center" wrapText="1"/>
    </xf>
    <xf numFmtId="4" fontId="13" fillId="0" borderId="5" xfId="0" applyNumberFormat="1" applyFont="1" applyFill="1" applyBorder="1" applyAlignment="1" applyProtection="1">
      <alignment horizontal="center" wrapText="1"/>
    </xf>
    <xf numFmtId="4" fontId="12" fillId="0" borderId="5" xfId="0" applyNumberFormat="1" applyFont="1" applyFill="1" applyBorder="1" applyAlignment="1" applyProtection="1">
      <alignment horizontal="center" wrapText="1"/>
    </xf>
    <xf numFmtId="3" fontId="12" fillId="0" borderId="5" xfId="0" applyNumberFormat="1" applyFont="1" applyFill="1" applyBorder="1" applyAlignment="1" applyProtection="1">
      <alignment horizontal="center"/>
    </xf>
    <xf numFmtId="4" fontId="12" fillId="0" borderId="5" xfId="0" applyNumberFormat="1" applyFont="1" applyFill="1" applyBorder="1" applyAlignment="1" applyProtection="1">
      <alignment horizontal="center"/>
    </xf>
    <xf numFmtId="167" fontId="12" fillId="0" borderId="5" xfId="0" applyNumberFormat="1" applyFont="1" applyFill="1" applyBorder="1" applyAlignment="1">
      <alignment horizontal="center" wrapText="1"/>
    </xf>
    <xf numFmtId="170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center" wrapText="1"/>
    </xf>
    <xf numFmtId="168" fontId="11" fillId="0" borderId="2" xfId="0" applyNumberFormat="1" applyFont="1" applyBorder="1" applyAlignment="1">
      <alignment horizontal="center" vertical="center" wrapText="1"/>
    </xf>
    <xf numFmtId="169" fontId="11" fillId="0" borderId="2" xfId="0" applyNumberFormat="1" applyFont="1" applyBorder="1" applyAlignment="1">
      <alignment horizontal="center" vertical="center" wrapText="1"/>
    </xf>
    <xf numFmtId="170" fontId="5" fillId="0" borderId="2" xfId="0" applyNumberFormat="1" applyFont="1" applyBorder="1" applyAlignment="1">
      <alignment horizontal="center" vertical="center" wrapText="1"/>
    </xf>
    <xf numFmtId="171" fontId="5" fillId="0" borderId="2" xfId="0" applyNumberFormat="1" applyFont="1" applyBorder="1" applyAlignment="1">
      <alignment horizontal="center" vertical="center" wrapText="1"/>
    </xf>
    <xf numFmtId="170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12" fillId="0" borderId="5" xfId="0" applyNumberFormat="1" applyFont="1" applyFill="1" applyBorder="1" applyAlignment="1">
      <alignment horizontal="right"/>
    </xf>
    <xf numFmtId="4" fontId="12" fillId="0" borderId="5" xfId="0" applyNumberFormat="1" applyFont="1" applyFill="1" applyBorder="1" applyAlignment="1">
      <alignment horizontal="right" wrapText="1"/>
    </xf>
    <xf numFmtId="2" fontId="6" fillId="0" borderId="0" xfId="0" applyNumberFormat="1" applyFont="1"/>
    <xf numFmtId="166" fontId="6" fillId="0" borderId="0" xfId="0" applyNumberFormat="1" applyFont="1"/>
    <xf numFmtId="168" fontId="11" fillId="0" borderId="4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5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5" xfId="0" applyNumberFormat="1" applyFont="1" applyFill="1" applyBorder="1" applyAlignment="1" applyProtection="1">
      <alignment horizontal="right" wrapText="1"/>
      <protection locked="0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12" fillId="0" borderId="23" xfId="0" applyNumberFormat="1" applyFont="1" applyFill="1" applyBorder="1" applyAlignment="1" applyProtection="1">
      <alignment horizontal="center" wrapText="1"/>
    </xf>
    <xf numFmtId="4" fontId="12" fillId="0" borderId="24" xfId="0" applyNumberFormat="1" applyFont="1" applyFill="1" applyBorder="1" applyAlignment="1" applyProtection="1">
      <alignment horizontal="center" wrapText="1"/>
    </xf>
    <xf numFmtId="4" fontId="12" fillId="0" borderId="23" xfId="0" applyNumberFormat="1" applyFont="1" applyFill="1" applyBorder="1" applyAlignment="1" applyProtection="1">
      <alignment horizontal="center"/>
    </xf>
    <xf numFmtId="4" fontId="12" fillId="0" borderId="24" xfId="0" applyNumberFormat="1" applyFont="1" applyFill="1" applyBorder="1" applyAlignment="1" applyProtection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view="pageBreakPreview" topLeftCell="B6" zoomScale="60" zoomScaleNormal="84" workbookViewId="0">
      <selection activeCell="Q13" sqref="Q13"/>
    </sheetView>
  </sheetViews>
  <sheetFormatPr defaultRowHeight="15"/>
  <cols>
    <col min="2" max="2" width="5.42578125" customWidth="1"/>
    <col min="3" max="3" width="24.42578125" customWidth="1"/>
    <col min="4" max="4" width="20.140625" customWidth="1"/>
    <col min="5" max="5" width="16.5703125" customWidth="1"/>
    <col min="6" max="6" width="14.42578125" customWidth="1"/>
    <col min="7" max="7" width="12.5703125" customWidth="1"/>
    <col min="8" max="8" width="15.42578125" customWidth="1"/>
    <col min="9" max="9" width="12.85546875" bestFit="1" customWidth="1"/>
    <col min="10" max="10" width="12" bestFit="1" customWidth="1"/>
    <col min="11" max="11" width="9.7109375" customWidth="1"/>
    <col min="12" max="12" width="22.140625" customWidth="1"/>
    <col min="13" max="13" width="24" customWidth="1"/>
    <col min="16" max="17" width="11.85546875" bestFit="1" customWidth="1"/>
  </cols>
  <sheetData>
    <row r="1" spans="1:21" ht="15" customHeight="1">
      <c r="A1" s="9"/>
      <c r="B1" s="9"/>
      <c r="C1" s="9"/>
      <c r="D1" s="9"/>
      <c r="E1" s="9"/>
      <c r="F1" s="9"/>
      <c r="G1" s="9"/>
      <c r="H1" s="9"/>
      <c r="I1" s="9"/>
      <c r="J1" s="33"/>
      <c r="K1" s="33"/>
      <c r="L1" s="103" t="s">
        <v>75</v>
      </c>
      <c r="M1" s="103"/>
      <c r="N1" s="101"/>
      <c r="O1" s="101"/>
      <c r="P1" s="101"/>
      <c r="Q1" s="101"/>
      <c r="R1" s="101"/>
      <c r="S1" s="1"/>
      <c r="T1" s="1"/>
      <c r="U1" s="1"/>
    </row>
    <row r="2" spans="1:21" ht="32.25" customHeight="1">
      <c r="A2" s="9"/>
      <c r="B2" s="9"/>
      <c r="C2" s="9"/>
      <c r="D2" s="9"/>
      <c r="E2" s="9"/>
      <c r="F2" s="9"/>
      <c r="G2" s="9"/>
      <c r="H2" s="9"/>
      <c r="I2" s="9"/>
      <c r="J2" s="33"/>
      <c r="K2" s="33"/>
      <c r="L2" s="103"/>
      <c r="M2" s="103"/>
      <c r="N2" s="101"/>
      <c r="O2" s="101"/>
      <c r="P2" s="101"/>
      <c r="Q2" s="101"/>
      <c r="R2" s="101"/>
      <c r="S2" s="1"/>
      <c r="T2" s="1"/>
      <c r="U2" s="1"/>
    </row>
    <row r="3" spans="1:21" ht="54" customHeight="1">
      <c r="A3" s="9"/>
      <c r="B3" s="9"/>
      <c r="C3" s="9"/>
      <c r="D3" s="9"/>
      <c r="E3" s="9"/>
      <c r="F3" s="9"/>
      <c r="G3" s="9"/>
      <c r="H3" s="9"/>
      <c r="I3" s="9"/>
      <c r="J3" s="33"/>
      <c r="K3" s="33"/>
      <c r="L3" s="103"/>
      <c r="M3" s="103"/>
      <c r="N3" s="101"/>
      <c r="O3" s="101"/>
      <c r="P3" s="101"/>
      <c r="Q3" s="101"/>
      <c r="R3" s="101"/>
      <c r="S3" s="1"/>
      <c r="T3" s="1"/>
      <c r="U3" s="1"/>
    </row>
    <row r="4" spans="1:2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1"/>
      <c r="R4" s="1"/>
      <c r="S4" s="1"/>
      <c r="T4" s="1"/>
      <c r="U4" s="1"/>
    </row>
    <row r="5" spans="1:21" ht="51" customHeight="1">
      <c r="A5" s="9"/>
      <c r="B5" s="9"/>
      <c r="C5" s="102" t="s">
        <v>73</v>
      </c>
      <c r="D5" s="102"/>
      <c r="E5" s="102"/>
      <c r="F5" s="102"/>
      <c r="G5" s="102"/>
      <c r="H5" s="102"/>
      <c r="I5" s="102"/>
      <c r="J5" s="102"/>
      <c r="K5" s="102"/>
      <c r="L5" s="102"/>
      <c r="M5" s="9"/>
      <c r="N5" s="1"/>
      <c r="O5" s="1"/>
      <c r="P5" s="1"/>
      <c r="Q5" s="1"/>
      <c r="R5" s="1"/>
      <c r="S5" s="1"/>
      <c r="T5" s="1"/>
      <c r="U5" s="1"/>
    </row>
    <row r="6" spans="1:2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  <c r="O6" s="1"/>
      <c r="P6" s="1"/>
      <c r="Q6" s="1"/>
      <c r="R6" s="1"/>
      <c r="S6" s="1"/>
      <c r="T6" s="1"/>
      <c r="U6" s="1"/>
    </row>
    <row r="7" spans="1:21" ht="30" customHeight="1">
      <c r="A7" s="9"/>
      <c r="B7" s="84" t="s">
        <v>0</v>
      </c>
      <c r="C7" s="84" t="s">
        <v>1</v>
      </c>
      <c r="D7" s="84"/>
      <c r="E7" s="84"/>
      <c r="F7" s="84"/>
      <c r="G7" s="84" t="s">
        <v>2</v>
      </c>
      <c r="H7" s="84"/>
      <c r="I7" s="84"/>
      <c r="J7" s="84"/>
      <c r="K7" s="84"/>
      <c r="L7" s="84"/>
      <c r="M7" s="84"/>
      <c r="N7" s="1"/>
      <c r="O7" s="1"/>
      <c r="P7" s="1"/>
      <c r="Q7" s="1"/>
      <c r="R7" s="1"/>
      <c r="S7" s="1"/>
      <c r="T7" s="1"/>
      <c r="U7" s="1"/>
    </row>
    <row r="8" spans="1:21" ht="60" customHeight="1">
      <c r="A8" s="9"/>
      <c r="B8" s="84"/>
      <c r="C8" s="84" t="s">
        <v>3</v>
      </c>
      <c r="D8" s="84" t="s">
        <v>4</v>
      </c>
      <c r="E8" s="84" t="s">
        <v>5</v>
      </c>
      <c r="F8" s="84" t="s">
        <v>6</v>
      </c>
      <c r="G8" s="84" t="s">
        <v>7</v>
      </c>
      <c r="H8" s="84"/>
      <c r="I8" s="84" t="s">
        <v>8</v>
      </c>
      <c r="J8" s="84"/>
      <c r="K8" s="84"/>
      <c r="L8" s="84" t="s">
        <v>13</v>
      </c>
      <c r="M8" s="84" t="s">
        <v>14</v>
      </c>
      <c r="N8" s="1"/>
      <c r="O8" s="1"/>
      <c r="P8" s="1"/>
      <c r="Q8" s="1"/>
      <c r="R8" s="1"/>
      <c r="S8" s="1"/>
      <c r="T8" s="1"/>
      <c r="U8" s="1"/>
    </row>
    <row r="9" spans="1:21" ht="45">
      <c r="A9" s="9"/>
      <c r="B9" s="84"/>
      <c r="C9" s="84"/>
      <c r="D9" s="84"/>
      <c r="E9" s="84"/>
      <c r="F9" s="84"/>
      <c r="G9" s="84"/>
      <c r="H9" s="84"/>
      <c r="I9" s="10" t="s">
        <v>9</v>
      </c>
      <c r="J9" s="10" t="s">
        <v>10</v>
      </c>
      <c r="K9" s="10" t="s">
        <v>11</v>
      </c>
      <c r="L9" s="84"/>
      <c r="M9" s="84"/>
      <c r="N9" s="1"/>
      <c r="O9" s="1"/>
      <c r="P9" s="1"/>
      <c r="Q9" s="1"/>
      <c r="R9" s="1"/>
      <c r="S9" s="1"/>
      <c r="T9" s="1"/>
      <c r="U9" s="1"/>
    </row>
    <row r="10" spans="1:21">
      <c r="A10" s="9"/>
      <c r="B10" s="84"/>
      <c r="C10" s="84"/>
      <c r="D10" s="84"/>
      <c r="E10" s="84"/>
      <c r="F10" s="84"/>
      <c r="G10" s="84" t="s">
        <v>12</v>
      </c>
      <c r="H10" s="84"/>
      <c r="I10" s="16" t="s">
        <v>12</v>
      </c>
      <c r="J10" s="16" t="s">
        <v>12</v>
      </c>
      <c r="K10" s="16" t="s">
        <v>12</v>
      </c>
      <c r="L10" s="16" t="s">
        <v>15</v>
      </c>
      <c r="M10" s="84"/>
      <c r="N10" s="1"/>
      <c r="O10" s="1"/>
      <c r="P10" s="1"/>
      <c r="Q10" s="1"/>
      <c r="R10" s="1"/>
      <c r="S10" s="1"/>
      <c r="T10" s="1"/>
      <c r="U10" s="1"/>
    </row>
    <row r="11" spans="1:21">
      <c r="A11" s="9"/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  <c r="L11" s="10">
        <v>11</v>
      </c>
      <c r="M11" s="10">
        <v>12</v>
      </c>
      <c r="N11" s="1"/>
      <c r="O11" s="1"/>
      <c r="P11" s="1"/>
      <c r="Q11" s="1"/>
      <c r="R11" s="1"/>
      <c r="S11" s="1"/>
      <c r="T11" s="1"/>
      <c r="U11" s="1"/>
    </row>
    <row r="12" spans="1:21" ht="60" customHeight="1">
      <c r="A12" s="9"/>
      <c r="B12" s="92" t="s">
        <v>21</v>
      </c>
      <c r="C12" s="93"/>
      <c r="D12" s="93"/>
      <c r="E12" s="93"/>
      <c r="F12" s="94"/>
      <c r="G12" s="10" t="s">
        <v>7</v>
      </c>
      <c r="H12" s="60">
        <f>H13+H14</f>
        <v>8956.2836000000007</v>
      </c>
      <c r="I12" s="60">
        <f>I14</f>
        <v>8654.2829999999994</v>
      </c>
      <c r="J12" s="60">
        <f>J13+J14</f>
        <v>175.71699999999998</v>
      </c>
      <c r="K12" s="60">
        <f>K14</f>
        <v>126.28360000000001</v>
      </c>
      <c r="L12" s="10"/>
      <c r="M12" s="10"/>
      <c r="N12" s="1"/>
      <c r="O12" s="1"/>
      <c r="P12" s="1"/>
      <c r="Q12" s="40"/>
      <c r="R12" s="1"/>
      <c r="S12" s="1"/>
      <c r="T12" s="1"/>
      <c r="U12" s="1"/>
    </row>
    <row r="13" spans="1:21" ht="30">
      <c r="A13" s="9"/>
      <c r="B13" s="95"/>
      <c r="C13" s="96"/>
      <c r="D13" s="96"/>
      <c r="E13" s="96"/>
      <c r="F13" s="97"/>
      <c r="G13" s="10" t="s">
        <v>19</v>
      </c>
      <c r="H13" s="60"/>
      <c r="I13" s="60"/>
      <c r="J13" s="60"/>
      <c r="K13" s="60"/>
      <c r="L13" s="10"/>
      <c r="M13" s="10"/>
      <c r="N13" s="1"/>
      <c r="O13" s="1"/>
      <c r="P13" s="1"/>
      <c r="Q13" s="1"/>
      <c r="R13" s="1"/>
      <c r="S13" s="1"/>
      <c r="T13" s="1"/>
      <c r="U13" s="1"/>
    </row>
    <row r="14" spans="1:21">
      <c r="A14" s="9"/>
      <c r="B14" s="98"/>
      <c r="C14" s="99"/>
      <c r="D14" s="99"/>
      <c r="E14" s="99"/>
      <c r="F14" s="100"/>
      <c r="G14" s="10" t="s">
        <v>20</v>
      </c>
      <c r="H14" s="60">
        <f>H23+H20+H17</f>
        <v>8956.2836000000007</v>
      </c>
      <c r="I14" s="60">
        <f>I23+I20+I17</f>
        <v>8654.2829999999994</v>
      </c>
      <c r="J14" s="60">
        <f>J23+J20+J17</f>
        <v>175.71699999999998</v>
      </c>
      <c r="K14" s="60">
        <f>K23+K20+K17</f>
        <v>126.28360000000001</v>
      </c>
      <c r="L14" s="17"/>
      <c r="M14" s="10"/>
      <c r="N14" s="1"/>
      <c r="O14" s="1"/>
      <c r="P14" s="1"/>
      <c r="Q14" s="1"/>
      <c r="R14" s="1"/>
      <c r="S14" s="1"/>
      <c r="T14" s="1"/>
      <c r="U14" s="1"/>
    </row>
    <row r="15" spans="1:21" ht="63.75" customHeight="1">
      <c r="A15" s="9"/>
      <c r="B15" s="85">
        <v>1</v>
      </c>
      <c r="C15" s="85" t="s">
        <v>16</v>
      </c>
      <c r="D15" s="104" t="s">
        <v>69</v>
      </c>
      <c r="E15" s="85" t="s">
        <v>17</v>
      </c>
      <c r="F15" s="85" t="s">
        <v>18</v>
      </c>
      <c r="G15" s="10" t="s">
        <v>7</v>
      </c>
      <c r="H15" s="60">
        <f>H17</f>
        <v>4594.7864900000004</v>
      </c>
      <c r="I15" s="60">
        <f>I17</f>
        <v>4439.8530000000001</v>
      </c>
      <c r="J15" s="60">
        <f>J17</f>
        <v>90.147000000000006</v>
      </c>
      <c r="K15" s="60">
        <f>K17</f>
        <v>64.786490000000001</v>
      </c>
      <c r="L15" s="88">
        <f>I15/2.7*1000</f>
        <v>1644389.9999999998</v>
      </c>
      <c r="M15" s="85">
        <v>72</v>
      </c>
      <c r="N15" s="1"/>
      <c r="O15" s="1"/>
      <c r="P15" s="1"/>
      <c r="Q15" s="1"/>
      <c r="R15" s="1"/>
      <c r="S15" s="1"/>
      <c r="T15" s="1"/>
      <c r="U15" s="1"/>
    </row>
    <row r="16" spans="1:21" ht="30">
      <c r="A16" s="9"/>
      <c r="B16" s="86"/>
      <c r="C16" s="86"/>
      <c r="D16" s="105"/>
      <c r="E16" s="86"/>
      <c r="F16" s="86"/>
      <c r="G16" s="10" t="s">
        <v>19</v>
      </c>
      <c r="H16" s="60"/>
      <c r="I16" s="60"/>
      <c r="J16" s="60"/>
      <c r="K16" s="60"/>
      <c r="L16" s="89"/>
      <c r="M16" s="86"/>
      <c r="N16" s="1"/>
      <c r="O16" s="1"/>
      <c r="P16" s="1"/>
      <c r="Q16" s="1"/>
      <c r="R16" s="1"/>
      <c r="S16" s="1"/>
      <c r="T16" s="1"/>
      <c r="U16" s="1"/>
    </row>
    <row r="17" spans="1:21" ht="35.25" customHeight="1">
      <c r="A17" s="9"/>
      <c r="B17" s="87"/>
      <c r="C17" s="87"/>
      <c r="D17" s="106"/>
      <c r="E17" s="87"/>
      <c r="F17" s="87"/>
      <c r="G17" s="10" t="s">
        <v>20</v>
      </c>
      <c r="H17" s="60">
        <f>I17+J17+K17</f>
        <v>4594.7864900000004</v>
      </c>
      <c r="I17" s="61">
        <v>4439.8530000000001</v>
      </c>
      <c r="J17" s="61">
        <v>90.147000000000006</v>
      </c>
      <c r="K17" s="61">
        <v>64.786490000000001</v>
      </c>
      <c r="L17" s="90"/>
      <c r="M17" s="87"/>
      <c r="N17" s="1"/>
      <c r="O17" s="1"/>
      <c r="P17" s="1"/>
      <c r="Q17" s="1"/>
      <c r="R17" s="1"/>
      <c r="S17" s="1"/>
      <c r="T17" s="1"/>
      <c r="U17" s="1"/>
    </row>
    <row r="18" spans="1:21" ht="75" customHeight="1">
      <c r="A18" s="9"/>
      <c r="B18" s="85">
        <v>2</v>
      </c>
      <c r="C18" s="85" t="s">
        <v>16</v>
      </c>
      <c r="D18" s="104" t="s">
        <v>70</v>
      </c>
      <c r="E18" s="85" t="s">
        <v>17</v>
      </c>
      <c r="F18" s="85" t="s">
        <v>74</v>
      </c>
      <c r="G18" s="10" t="s">
        <v>7</v>
      </c>
      <c r="H18" s="60">
        <f>H19+H20</f>
        <v>2028.60331</v>
      </c>
      <c r="I18" s="60">
        <f>I19+I20</f>
        <v>1960.2</v>
      </c>
      <c r="J18" s="60">
        <f>J19+J20</f>
        <v>39.799999999999997</v>
      </c>
      <c r="K18" s="60">
        <f>K19+K20</f>
        <v>28.60331</v>
      </c>
      <c r="L18" s="88">
        <f>I18/0.34*1000</f>
        <v>5765294.1176470583</v>
      </c>
      <c r="M18" s="85">
        <v>148</v>
      </c>
      <c r="N18" s="1"/>
      <c r="O18" s="1"/>
      <c r="P18" s="1"/>
      <c r="Q18" s="1"/>
      <c r="R18" s="1"/>
      <c r="S18" s="1"/>
      <c r="T18" s="1"/>
      <c r="U18" s="1"/>
    </row>
    <row r="19" spans="1:21" ht="30">
      <c r="A19" s="9"/>
      <c r="B19" s="86"/>
      <c r="C19" s="86"/>
      <c r="D19" s="105"/>
      <c r="E19" s="86"/>
      <c r="F19" s="86"/>
      <c r="G19" s="10" t="s">
        <v>19</v>
      </c>
      <c r="H19" s="60"/>
      <c r="I19" s="60"/>
      <c r="J19" s="60"/>
      <c r="K19" s="60"/>
      <c r="L19" s="89"/>
      <c r="M19" s="86"/>
      <c r="N19" s="1"/>
      <c r="O19" s="1"/>
      <c r="P19" s="1"/>
      <c r="Q19" s="1"/>
      <c r="R19" s="1"/>
      <c r="S19" s="1"/>
      <c r="T19" s="1"/>
      <c r="U19" s="1"/>
    </row>
    <row r="20" spans="1:21" ht="18.75" customHeight="1">
      <c r="A20" s="9"/>
      <c r="B20" s="87"/>
      <c r="C20" s="87"/>
      <c r="D20" s="106"/>
      <c r="E20" s="87"/>
      <c r="F20" s="87"/>
      <c r="G20" s="10" t="s">
        <v>20</v>
      </c>
      <c r="H20" s="60">
        <f>I20+J20+K20</f>
        <v>2028.60331</v>
      </c>
      <c r="I20" s="62">
        <v>1960.2</v>
      </c>
      <c r="J20" s="62">
        <v>39.799999999999997</v>
      </c>
      <c r="K20" s="62">
        <v>28.60331</v>
      </c>
      <c r="L20" s="90"/>
      <c r="M20" s="87"/>
      <c r="N20" s="1"/>
      <c r="O20" s="1"/>
      <c r="P20" s="1"/>
      <c r="Q20" s="1"/>
      <c r="R20" s="1"/>
      <c r="S20" s="1"/>
      <c r="T20" s="1"/>
      <c r="U20" s="1"/>
    </row>
    <row r="21" spans="1:21" ht="60" customHeight="1">
      <c r="A21" s="9"/>
      <c r="B21" s="84">
        <v>3</v>
      </c>
      <c r="C21" s="84" t="s">
        <v>16</v>
      </c>
      <c r="D21" s="91" t="s">
        <v>71</v>
      </c>
      <c r="E21" s="84" t="s">
        <v>17</v>
      </c>
      <c r="F21" s="85" t="s">
        <v>74</v>
      </c>
      <c r="G21" s="10" t="s">
        <v>7</v>
      </c>
      <c r="H21" s="60">
        <f>H22+H23</f>
        <v>2332.8937999999998</v>
      </c>
      <c r="I21" s="60">
        <f>I22+I23</f>
        <v>2254.23</v>
      </c>
      <c r="J21" s="60">
        <f>J22+J23</f>
        <v>45.77</v>
      </c>
      <c r="K21" s="60">
        <f>K22+K23</f>
        <v>32.893799999999999</v>
      </c>
      <c r="L21" s="107">
        <f>I21/0.26*1000</f>
        <v>8670115.384615384</v>
      </c>
      <c r="M21" s="85">
        <v>160</v>
      </c>
      <c r="N21" s="1"/>
      <c r="O21" s="1"/>
      <c r="P21" s="1"/>
      <c r="Q21" s="1"/>
      <c r="R21" s="1"/>
      <c r="S21" s="1"/>
      <c r="T21" s="1"/>
      <c r="U21" s="1"/>
    </row>
    <row r="22" spans="1:21" ht="30">
      <c r="A22" s="9"/>
      <c r="B22" s="84"/>
      <c r="C22" s="84"/>
      <c r="D22" s="91"/>
      <c r="E22" s="84"/>
      <c r="F22" s="86"/>
      <c r="G22" s="10" t="s">
        <v>19</v>
      </c>
      <c r="H22" s="60"/>
      <c r="I22" s="60"/>
      <c r="J22" s="60"/>
      <c r="K22" s="60"/>
      <c r="L22" s="108"/>
      <c r="M22" s="86"/>
      <c r="N22" s="1"/>
      <c r="O22" s="1"/>
      <c r="P22" s="1"/>
      <c r="Q22" s="1"/>
      <c r="R22" s="1"/>
      <c r="S22" s="1"/>
      <c r="T22" s="1"/>
      <c r="U22" s="1"/>
    </row>
    <row r="23" spans="1:21" ht="36.75" customHeight="1">
      <c r="A23" s="9"/>
      <c r="B23" s="84"/>
      <c r="C23" s="84"/>
      <c r="D23" s="91"/>
      <c r="E23" s="84"/>
      <c r="F23" s="87"/>
      <c r="G23" s="10" t="s">
        <v>20</v>
      </c>
      <c r="H23" s="60">
        <f>I23+J23+K23</f>
        <v>2332.8937999999998</v>
      </c>
      <c r="I23" s="61">
        <v>2254.23</v>
      </c>
      <c r="J23" s="61">
        <v>45.77</v>
      </c>
      <c r="K23" s="61">
        <v>32.893799999999999</v>
      </c>
      <c r="L23" s="109"/>
      <c r="M23" s="87"/>
      <c r="N23" s="1"/>
      <c r="O23" s="1"/>
      <c r="P23" s="1"/>
      <c r="Q23" s="1"/>
      <c r="R23" s="1"/>
      <c r="S23" s="1"/>
      <c r="T23" s="1"/>
      <c r="U23" s="1"/>
    </row>
    <row r="24" spans="1:21">
      <c r="A24" s="9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32"/>
      <c r="O24" s="1"/>
      <c r="P24" s="1"/>
      <c r="Q24" s="1"/>
      <c r="R24" s="1"/>
      <c r="S24" s="1"/>
      <c r="T24" s="1"/>
      <c r="U24" s="1"/>
    </row>
    <row r="25" spans="1:21">
      <c r="A25" s="9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32"/>
      <c r="O25" s="1"/>
      <c r="P25" s="1"/>
      <c r="Q25" s="1"/>
      <c r="R25" s="1"/>
      <c r="S25" s="1"/>
      <c r="T25" s="1"/>
      <c r="U25" s="1"/>
    </row>
    <row r="26" spans="1:2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"/>
      <c r="O26" s="1"/>
      <c r="P26" s="1"/>
      <c r="Q26" s="1"/>
      <c r="R26" s="1"/>
      <c r="S26" s="1"/>
      <c r="T26" s="1"/>
      <c r="U26" s="1"/>
    </row>
    <row r="27" spans="1:2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"/>
      <c r="O27" s="1"/>
      <c r="P27" s="1"/>
      <c r="Q27" s="1"/>
      <c r="R27" s="1"/>
      <c r="S27" s="1"/>
      <c r="T27" s="1"/>
      <c r="U27" s="1"/>
    </row>
    <row r="28" spans="1:2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1"/>
      <c r="R28" s="1"/>
      <c r="S28" s="1"/>
      <c r="T28" s="1"/>
      <c r="U28" s="1"/>
    </row>
    <row r="29" spans="1:2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1"/>
      <c r="O29" s="1"/>
      <c r="P29" s="1"/>
      <c r="Q29" s="1"/>
      <c r="R29" s="1"/>
      <c r="S29" s="1"/>
      <c r="T29" s="1"/>
      <c r="U29" s="1"/>
    </row>
    <row r="30" spans="1:2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1"/>
      <c r="R30" s="1"/>
      <c r="S30" s="1"/>
      <c r="T30" s="1"/>
      <c r="U30" s="1"/>
    </row>
    <row r="31" spans="1:2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"/>
      <c r="O31" s="1"/>
      <c r="P31" s="1"/>
      <c r="Q31" s="1"/>
      <c r="R31" s="1"/>
      <c r="S31" s="1"/>
      <c r="T31" s="1"/>
      <c r="U31" s="1"/>
    </row>
    <row r="32" spans="1:2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"/>
      <c r="O32" s="1"/>
      <c r="P32" s="1"/>
      <c r="Q32" s="1"/>
      <c r="R32" s="1"/>
      <c r="S32" s="1"/>
      <c r="T32" s="1"/>
      <c r="U32" s="1"/>
    </row>
    <row r="33" spans="1:2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1"/>
      <c r="O33" s="1"/>
      <c r="P33" s="1"/>
      <c r="Q33" s="1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</sheetData>
  <mergeCells count="37">
    <mergeCell ref="B18:B20"/>
    <mergeCell ref="C18:C20"/>
    <mergeCell ref="D18:D20"/>
    <mergeCell ref="G8:H9"/>
    <mergeCell ref="L21:L23"/>
    <mergeCell ref="I8:K8"/>
    <mergeCell ref="G10:H10"/>
    <mergeCell ref="M8:M10"/>
    <mergeCell ref="C15:C17"/>
    <mergeCell ref="D15:D17"/>
    <mergeCell ref="B21:B23"/>
    <mergeCell ref="M15:M17"/>
    <mergeCell ref="M18:M20"/>
    <mergeCell ref="L18:L20"/>
    <mergeCell ref="M21:M23"/>
    <mergeCell ref="F18:F20"/>
    <mergeCell ref="F15:F17"/>
    <mergeCell ref="D8:D10"/>
    <mergeCell ref="E8:E10"/>
    <mergeCell ref="B15:B17"/>
    <mergeCell ref="E18:E20"/>
    <mergeCell ref="E15:E17"/>
    <mergeCell ref="N1:R3"/>
    <mergeCell ref="C5:L5"/>
    <mergeCell ref="C7:F7"/>
    <mergeCell ref="G7:M7"/>
    <mergeCell ref="L1:M3"/>
    <mergeCell ref="F8:F10"/>
    <mergeCell ref="F21:F23"/>
    <mergeCell ref="L15:L17"/>
    <mergeCell ref="C21:C23"/>
    <mergeCell ref="D21:D23"/>
    <mergeCell ref="E21:E23"/>
    <mergeCell ref="L8:L9"/>
    <mergeCell ref="B12:F14"/>
    <mergeCell ref="B7:B10"/>
    <mergeCell ref="C8:C10"/>
  </mergeCells>
  <phoneticPr fontId="0" type="noConversion"/>
  <pageMargins left="1.1811023622047245" right="0.35433070866141736" top="0.31496062992125984" bottom="0.27559055118110237" header="0.31496062992125984" footer="0.31496062992125984"/>
  <pageSetup paperSize="9" scale="65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T34"/>
  <sheetViews>
    <sheetView view="pageBreakPreview" topLeftCell="E1" zoomScaleNormal="78" workbookViewId="0">
      <selection activeCell="J12" sqref="J12"/>
    </sheetView>
  </sheetViews>
  <sheetFormatPr defaultRowHeight="15"/>
  <cols>
    <col min="1" max="1" width="0.7109375" customWidth="1"/>
    <col min="2" max="2" width="5.28515625" customWidth="1"/>
    <col min="3" max="3" width="12.5703125" customWidth="1"/>
    <col min="4" max="4" width="21" customWidth="1"/>
    <col min="5" max="5" width="11.7109375" customWidth="1"/>
    <col min="6" max="6" width="7.42578125" customWidth="1"/>
    <col min="7" max="7" width="6.5703125" customWidth="1"/>
    <col min="8" max="8" width="5.140625" customWidth="1"/>
    <col min="9" max="9" width="5.7109375" customWidth="1"/>
    <col min="10" max="10" width="7.7109375" customWidth="1"/>
    <col min="12" max="12" width="15.28515625" customWidth="1"/>
    <col min="14" max="14" width="14.28515625" customWidth="1"/>
    <col min="15" max="15" width="8.7109375" bestFit="1" customWidth="1"/>
    <col min="16" max="16" width="15.85546875" customWidth="1"/>
    <col min="17" max="18" width="12.85546875" customWidth="1"/>
    <col min="19" max="19" width="14.5703125" customWidth="1"/>
    <col min="20" max="20" width="14.28515625" customWidth="1"/>
  </cols>
  <sheetData>
    <row r="2" spans="2:20" ht="99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34" t="s">
        <v>80</v>
      </c>
      <c r="R2" s="134"/>
      <c r="S2" s="134"/>
      <c r="T2" s="134"/>
    </row>
    <row r="3" spans="2:20" ht="44.25" customHeight="1">
      <c r="B3" s="19"/>
      <c r="C3" s="135" t="s">
        <v>78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9"/>
      <c r="T3" s="19"/>
    </row>
    <row r="4" spans="2:20" ht="9.75" customHeight="1">
      <c r="B4" s="19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19"/>
      <c r="T4" s="19"/>
    </row>
    <row r="5" spans="2:20" ht="15.75">
      <c r="B5" s="19"/>
      <c r="C5" s="19"/>
      <c r="D5" s="19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19"/>
      <c r="Q5" s="19"/>
      <c r="R5" s="19"/>
      <c r="S5" s="19"/>
      <c r="T5" s="19"/>
    </row>
    <row r="6" spans="2:20" ht="15.75">
      <c r="B6" s="110" t="s">
        <v>22</v>
      </c>
      <c r="C6" s="126" t="s">
        <v>23</v>
      </c>
      <c r="D6" s="126" t="s">
        <v>4</v>
      </c>
      <c r="E6" s="126" t="s">
        <v>24</v>
      </c>
      <c r="F6" s="130" t="s">
        <v>25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2"/>
    </row>
    <row r="7" spans="2:20" ht="15.75" customHeight="1">
      <c r="B7" s="111"/>
      <c r="C7" s="127"/>
      <c r="D7" s="127"/>
      <c r="E7" s="127"/>
      <c r="F7" s="114" t="s">
        <v>85</v>
      </c>
      <c r="G7" s="115"/>
      <c r="H7" s="115"/>
      <c r="I7" s="115"/>
      <c r="J7" s="116"/>
      <c r="K7" s="136" t="s">
        <v>26</v>
      </c>
      <c r="L7" s="137"/>
      <c r="M7" s="136" t="s">
        <v>27</v>
      </c>
      <c r="N7" s="137"/>
      <c r="O7" s="136" t="s">
        <v>28</v>
      </c>
      <c r="P7" s="137"/>
      <c r="Q7" s="136" t="s">
        <v>29</v>
      </c>
      <c r="R7" s="137"/>
      <c r="S7" s="136" t="s">
        <v>30</v>
      </c>
      <c r="T7" s="137"/>
    </row>
    <row r="8" spans="2:20" ht="15.75">
      <c r="B8" s="111"/>
      <c r="C8" s="127"/>
      <c r="D8" s="127"/>
      <c r="E8" s="127"/>
      <c r="F8" s="133" t="s">
        <v>86</v>
      </c>
      <c r="G8" s="133" t="s">
        <v>87</v>
      </c>
      <c r="H8" s="126" t="s">
        <v>88</v>
      </c>
      <c r="I8" s="126" t="s">
        <v>89</v>
      </c>
      <c r="J8" s="126" t="s">
        <v>90</v>
      </c>
      <c r="K8" s="21" t="s">
        <v>31</v>
      </c>
      <c r="L8" s="21" t="s">
        <v>20</v>
      </c>
      <c r="M8" s="21" t="s">
        <v>31</v>
      </c>
      <c r="N8" s="21" t="s">
        <v>20</v>
      </c>
      <c r="O8" s="21" t="s">
        <v>31</v>
      </c>
      <c r="P8" s="21" t="s">
        <v>20</v>
      </c>
      <c r="Q8" s="21" t="s">
        <v>31</v>
      </c>
      <c r="R8" s="21" t="s">
        <v>20</v>
      </c>
      <c r="S8" s="21" t="s">
        <v>31</v>
      </c>
      <c r="T8" s="21" t="s">
        <v>20</v>
      </c>
    </row>
    <row r="9" spans="2:20" ht="15.75">
      <c r="B9" s="112"/>
      <c r="C9" s="128"/>
      <c r="D9" s="128"/>
      <c r="E9" s="128"/>
      <c r="F9" s="133"/>
      <c r="G9" s="133"/>
      <c r="H9" s="128"/>
      <c r="I9" s="128"/>
      <c r="J9" s="128"/>
      <c r="K9" s="22" t="s">
        <v>32</v>
      </c>
      <c r="L9" s="22" t="s">
        <v>32</v>
      </c>
      <c r="M9" s="22" t="s">
        <v>32</v>
      </c>
      <c r="N9" s="22" t="s">
        <v>32</v>
      </c>
      <c r="O9" s="22" t="s">
        <v>32</v>
      </c>
      <c r="P9" s="22" t="s">
        <v>32</v>
      </c>
      <c r="Q9" s="22" t="s">
        <v>32</v>
      </c>
      <c r="R9" s="22" t="s">
        <v>32</v>
      </c>
      <c r="S9" s="22" t="s">
        <v>32</v>
      </c>
      <c r="T9" s="22" t="s">
        <v>32</v>
      </c>
    </row>
    <row r="10" spans="2:20" ht="15.75">
      <c r="B10" s="22">
        <v>1</v>
      </c>
      <c r="C10" s="22">
        <v>2</v>
      </c>
      <c r="D10" s="22">
        <v>3</v>
      </c>
      <c r="E10" s="22">
        <v>4</v>
      </c>
      <c r="F10" s="113">
        <v>5</v>
      </c>
      <c r="G10" s="113"/>
      <c r="H10" s="76"/>
      <c r="I10" s="76"/>
      <c r="J10" s="22">
        <v>6</v>
      </c>
      <c r="K10" s="22">
        <v>9</v>
      </c>
      <c r="L10" s="22">
        <v>10</v>
      </c>
      <c r="M10" s="22">
        <v>11</v>
      </c>
      <c r="N10" s="22">
        <v>12</v>
      </c>
      <c r="O10" s="22">
        <v>13</v>
      </c>
      <c r="P10" s="22">
        <v>14</v>
      </c>
      <c r="Q10" s="22">
        <v>15</v>
      </c>
      <c r="R10" s="22">
        <v>16</v>
      </c>
      <c r="S10" s="22">
        <v>17</v>
      </c>
      <c r="T10" s="22">
        <v>18</v>
      </c>
    </row>
    <row r="11" spans="2:20" ht="46.5" customHeight="1">
      <c r="B11" s="110">
        <v>1</v>
      </c>
      <c r="C11" s="129" t="s">
        <v>16</v>
      </c>
      <c r="D11" s="126" t="s">
        <v>69</v>
      </c>
      <c r="E11" s="23" t="s">
        <v>33</v>
      </c>
      <c r="F11" s="79"/>
      <c r="G11" s="79"/>
      <c r="H11" s="77"/>
      <c r="I11" s="77"/>
      <c r="J11" s="45"/>
      <c r="K11" s="25">
        <v>0</v>
      </c>
      <c r="L11" s="45">
        <v>0</v>
      </c>
      <c r="M11" s="50">
        <v>0</v>
      </c>
      <c r="N11" s="45">
        <f>N12+N14+N13+N15</f>
        <v>4594.7864900000004</v>
      </c>
      <c r="O11" s="50">
        <v>0</v>
      </c>
      <c r="P11" s="25">
        <v>0</v>
      </c>
      <c r="Q11" s="50">
        <v>0</v>
      </c>
      <c r="R11" s="25">
        <v>0</v>
      </c>
      <c r="S11" s="25">
        <v>0</v>
      </c>
      <c r="T11" s="25">
        <v>0</v>
      </c>
    </row>
    <row r="12" spans="2:20" ht="15.75">
      <c r="B12" s="111"/>
      <c r="C12" s="129"/>
      <c r="D12" s="127"/>
      <c r="E12" s="26" t="s">
        <v>34</v>
      </c>
      <c r="F12" s="81">
        <v>901</v>
      </c>
      <c r="G12" s="81" t="s">
        <v>91</v>
      </c>
      <c r="H12" s="82" t="s">
        <v>92</v>
      </c>
      <c r="I12" s="82" t="s">
        <v>93</v>
      </c>
      <c r="J12" s="83" t="s">
        <v>57</v>
      </c>
      <c r="K12" s="28">
        <v>0</v>
      </c>
      <c r="L12" s="43">
        <v>0</v>
      </c>
      <c r="M12" s="29">
        <v>0</v>
      </c>
      <c r="N12" s="43">
        <v>4439.8530000000001</v>
      </c>
      <c r="O12" s="29">
        <v>0</v>
      </c>
      <c r="P12" s="29">
        <v>0</v>
      </c>
      <c r="Q12" s="29">
        <v>0</v>
      </c>
      <c r="R12" s="28">
        <v>0</v>
      </c>
      <c r="S12" s="28">
        <v>0</v>
      </c>
      <c r="T12" s="28">
        <v>0</v>
      </c>
    </row>
    <row r="13" spans="2:20" ht="15.75">
      <c r="B13" s="111"/>
      <c r="C13" s="129"/>
      <c r="D13" s="127"/>
      <c r="E13" s="26" t="s">
        <v>35</v>
      </c>
      <c r="F13" s="80"/>
      <c r="G13" s="80"/>
      <c r="H13" s="78"/>
      <c r="I13" s="78"/>
      <c r="J13" s="28"/>
      <c r="K13" s="28">
        <v>0</v>
      </c>
      <c r="L13" s="28">
        <v>0</v>
      </c>
      <c r="M13" s="29">
        <v>0</v>
      </c>
      <c r="N13" s="28">
        <v>44.847000000000001</v>
      </c>
      <c r="O13" s="29">
        <v>0</v>
      </c>
      <c r="P13" s="29">
        <v>0</v>
      </c>
      <c r="Q13" s="29">
        <v>0</v>
      </c>
      <c r="R13" s="28">
        <v>0</v>
      </c>
      <c r="S13" s="28">
        <v>0</v>
      </c>
      <c r="T13" s="28">
        <v>0</v>
      </c>
    </row>
    <row r="14" spans="2:20" ht="15.75">
      <c r="B14" s="111"/>
      <c r="C14" s="129"/>
      <c r="D14" s="127"/>
      <c r="E14" s="26" t="s">
        <v>36</v>
      </c>
      <c r="F14" s="80"/>
      <c r="G14" s="80"/>
      <c r="H14" s="78"/>
      <c r="I14" s="78"/>
      <c r="J14" s="28"/>
      <c r="K14" s="28">
        <v>0</v>
      </c>
      <c r="L14" s="28">
        <v>0</v>
      </c>
      <c r="M14" s="29">
        <v>0</v>
      </c>
      <c r="N14" s="28">
        <v>45.3</v>
      </c>
      <c r="O14" s="29">
        <v>0</v>
      </c>
      <c r="P14" s="29">
        <v>0</v>
      </c>
      <c r="Q14" s="29">
        <v>0</v>
      </c>
      <c r="R14" s="28">
        <v>0</v>
      </c>
      <c r="S14" s="28">
        <v>0</v>
      </c>
      <c r="T14" s="28">
        <v>0</v>
      </c>
    </row>
    <row r="15" spans="2:20" ht="15.75">
      <c r="B15" s="112"/>
      <c r="C15" s="129"/>
      <c r="D15" s="128"/>
      <c r="E15" s="26" t="s">
        <v>37</v>
      </c>
      <c r="F15" s="80"/>
      <c r="G15" s="80"/>
      <c r="H15" s="78"/>
      <c r="I15" s="78"/>
      <c r="J15" s="28"/>
      <c r="K15" s="28">
        <v>0</v>
      </c>
      <c r="L15" s="28">
        <v>0</v>
      </c>
      <c r="M15" s="29">
        <v>0</v>
      </c>
      <c r="N15" s="28">
        <v>64.786490000000001</v>
      </c>
      <c r="O15" s="29">
        <v>0</v>
      </c>
      <c r="P15" s="29">
        <v>0</v>
      </c>
      <c r="Q15" s="29">
        <v>0</v>
      </c>
      <c r="R15" s="28">
        <v>0</v>
      </c>
      <c r="S15" s="28">
        <v>0</v>
      </c>
      <c r="T15" s="28">
        <v>0</v>
      </c>
    </row>
    <row r="16" spans="2:20" ht="46.5" customHeight="1">
      <c r="B16" s="113">
        <v>2</v>
      </c>
      <c r="C16" s="129" t="s">
        <v>16</v>
      </c>
      <c r="D16" s="126" t="s">
        <v>70</v>
      </c>
      <c r="E16" s="23" t="s">
        <v>33</v>
      </c>
      <c r="F16" s="79"/>
      <c r="G16" s="79"/>
      <c r="H16" s="77"/>
      <c r="I16" s="77"/>
      <c r="J16" s="45"/>
      <c r="K16" s="25">
        <v>0</v>
      </c>
      <c r="L16" s="25">
        <v>0</v>
      </c>
      <c r="M16" s="50">
        <v>0</v>
      </c>
      <c r="N16" s="25">
        <v>0</v>
      </c>
      <c r="O16" s="50">
        <v>0</v>
      </c>
      <c r="P16" s="45">
        <f>P17+P18+P19+P20</f>
        <v>2028.60331</v>
      </c>
      <c r="Q16" s="50">
        <v>0</v>
      </c>
      <c r="R16" s="25">
        <v>0</v>
      </c>
      <c r="S16" s="25">
        <v>0</v>
      </c>
      <c r="T16" s="25">
        <v>0</v>
      </c>
    </row>
    <row r="17" spans="2:20" ht="15.75">
      <c r="B17" s="113"/>
      <c r="C17" s="129"/>
      <c r="D17" s="127"/>
      <c r="E17" s="22" t="s">
        <v>34</v>
      </c>
      <c r="F17" s="81">
        <v>901</v>
      </c>
      <c r="G17" s="81" t="s">
        <v>91</v>
      </c>
      <c r="H17" s="82" t="s">
        <v>92</v>
      </c>
      <c r="I17" s="82" t="s">
        <v>93</v>
      </c>
      <c r="J17" s="83" t="s">
        <v>94</v>
      </c>
      <c r="K17" s="28">
        <v>0</v>
      </c>
      <c r="L17" s="28">
        <v>0</v>
      </c>
      <c r="M17" s="29">
        <v>0</v>
      </c>
      <c r="N17" s="29">
        <v>0</v>
      </c>
      <c r="O17" s="29">
        <v>0</v>
      </c>
      <c r="P17" s="42">
        <v>1960.2</v>
      </c>
      <c r="Q17" s="29">
        <v>0</v>
      </c>
      <c r="R17" s="28">
        <v>0</v>
      </c>
      <c r="S17" s="28">
        <v>0</v>
      </c>
      <c r="T17" s="28">
        <v>0</v>
      </c>
    </row>
    <row r="18" spans="2:20" ht="63.75" customHeight="1">
      <c r="B18" s="113"/>
      <c r="C18" s="129"/>
      <c r="D18" s="127"/>
      <c r="E18" s="22" t="s">
        <v>35</v>
      </c>
      <c r="F18" s="80"/>
      <c r="G18" s="80"/>
      <c r="H18" s="78"/>
      <c r="I18" s="78"/>
      <c r="J18" s="49"/>
      <c r="K18" s="28">
        <v>0</v>
      </c>
      <c r="L18" s="28">
        <v>0</v>
      </c>
      <c r="M18" s="29">
        <v>0</v>
      </c>
      <c r="N18" s="29">
        <v>0</v>
      </c>
      <c r="O18" s="29">
        <v>0</v>
      </c>
      <c r="P18" s="52">
        <v>19.8</v>
      </c>
      <c r="Q18" s="29">
        <v>0</v>
      </c>
      <c r="R18" s="28">
        <v>0</v>
      </c>
      <c r="S18" s="28">
        <v>0</v>
      </c>
      <c r="T18" s="28">
        <v>0</v>
      </c>
    </row>
    <row r="19" spans="2:20" ht="33.75" customHeight="1">
      <c r="B19" s="113"/>
      <c r="C19" s="129"/>
      <c r="D19" s="127"/>
      <c r="E19" s="22" t="s">
        <v>36</v>
      </c>
      <c r="F19" s="80"/>
      <c r="G19" s="80"/>
      <c r="H19" s="78"/>
      <c r="I19" s="78"/>
      <c r="J19" s="49"/>
      <c r="K19" s="28">
        <v>0</v>
      </c>
      <c r="L19" s="28">
        <v>0</v>
      </c>
      <c r="M19" s="29">
        <v>0</v>
      </c>
      <c r="N19" s="29">
        <v>0</v>
      </c>
      <c r="O19" s="29">
        <v>0</v>
      </c>
      <c r="P19" s="52">
        <v>20</v>
      </c>
      <c r="Q19" s="29">
        <v>0</v>
      </c>
      <c r="R19" s="28">
        <v>0</v>
      </c>
      <c r="S19" s="28">
        <v>0</v>
      </c>
      <c r="T19" s="28">
        <v>0</v>
      </c>
    </row>
    <row r="20" spans="2:20" ht="15.75">
      <c r="B20" s="113"/>
      <c r="C20" s="129"/>
      <c r="D20" s="128"/>
      <c r="E20" s="22" t="s">
        <v>37</v>
      </c>
      <c r="F20" s="80"/>
      <c r="G20" s="80"/>
      <c r="H20" s="78"/>
      <c r="I20" s="78"/>
      <c r="J20" s="45"/>
      <c r="K20" s="28">
        <v>0</v>
      </c>
      <c r="L20" s="28">
        <v>0</v>
      </c>
      <c r="M20" s="29">
        <v>0</v>
      </c>
      <c r="N20" s="29">
        <v>0</v>
      </c>
      <c r="O20" s="29">
        <v>0</v>
      </c>
      <c r="P20" s="47">
        <v>28.60331</v>
      </c>
      <c r="Q20" s="29">
        <v>0</v>
      </c>
      <c r="R20" s="28">
        <v>0</v>
      </c>
      <c r="S20" s="28">
        <v>0</v>
      </c>
      <c r="T20" s="28">
        <v>0</v>
      </c>
    </row>
    <row r="21" spans="2:20" ht="46.5" customHeight="1">
      <c r="B21" s="113">
        <v>3</v>
      </c>
      <c r="C21" s="129" t="s">
        <v>16</v>
      </c>
      <c r="D21" s="126" t="s">
        <v>71</v>
      </c>
      <c r="E21" s="23" t="s">
        <v>33</v>
      </c>
      <c r="F21" s="79"/>
      <c r="G21" s="79"/>
      <c r="H21" s="77"/>
      <c r="I21" s="77"/>
      <c r="J21" s="24"/>
      <c r="K21" s="25">
        <v>0</v>
      </c>
      <c r="L21" s="25">
        <v>0</v>
      </c>
      <c r="M21" s="50">
        <v>0</v>
      </c>
      <c r="N21" s="50">
        <v>0</v>
      </c>
      <c r="O21" s="50">
        <v>0</v>
      </c>
      <c r="P21" s="49">
        <v>0</v>
      </c>
      <c r="Q21" s="50">
        <v>0</v>
      </c>
      <c r="R21" s="48">
        <f>R22+R23+R24+R25</f>
        <v>2332.8937999999998</v>
      </c>
      <c r="S21" s="25">
        <v>0</v>
      </c>
      <c r="T21" s="25">
        <v>0</v>
      </c>
    </row>
    <row r="22" spans="2:20" ht="15.75">
      <c r="B22" s="113"/>
      <c r="C22" s="129"/>
      <c r="D22" s="127"/>
      <c r="E22" s="26" t="s">
        <v>34</v>
      </c>
      <c r="F22" s="81">
        <v>901</v>
      </c>
      <c r="G22" s="81" t="s">
        <v>91</v>
      </c>
      <c r="H22" s="82" t="s">
        <v>92</v>
      </c>
      <c r="I22" s="82" t="s">
        <v>93</v>
      </c>
      <c r="J22" s="83" t="s">
        <v>94</v>
      </c>
      <c r="K22" s="28">
        <v>0</v>
      </c>
      <c r="L22" s="28">
        <v>0</v>
      </c>
      <c r="M22" s="29">
        <v>0</v>
      </c>
      <c r="N22" s="29">
        <v>0</v>
      </c>
      <c r="O22" s="29">
        <v>0</v>
      </c>
      <c r="P22" s="42">
        <v>0</v>
      </c>
      <c r="Q22" s="53">
        <v>0</v>
      </c>
      <c r="R22" s="27">
        <v>2254.23</v>
      </c>
      <c r="S22" s="28">
        <v>0</v>
      </c>
      <c r="T22" s="28">
        <v>0</v>
      </c>
    </row>
    <row r="23" spans="2:20" ht="15.75">
      <c r="B23" s="113"/>
      <c r="C23" s="129"/>
      <c r="D23" s="127"/>
      <c r="E23" s="26" t="s">
        <v>35</v>
      </c>
      <c r="F23" s="80"/>
      <c r="G23" s="80"/>
      <c r="H23" s="78"/>
      <c r="I23" s="78"/>
      <c r="J23" s="24"/>
      <c r="K23" s="28">
        <v>0</v>
      </c>
      <c r="L23" s="28">
        <v>0</v>
      </c>
      <c r="M23" s="29">
        <v>0</v>
      </c>
      <c r="N23" s="29">
        <v>0</v>
      </c>
      <c r="O23" s="29">
        <v>0</v>
      </c>
      <c r="P23" s="52">
        <f>P21-P22-P24</f>
        <v>0</v>
      </c>
      <c r="Q23" s="29">
        <v>0</v>
      </c>
      <c r="R23" s="28">
        <v>22.77</v>
      </c>
      <c r="S23" s="28">
        <v>0</v>
      </c>
      <c r="T23" s="28">
        <v>0</v>
      </c>
    </row>
    <row r="24" spans="2:20" ht="51" customHeight="1">
      <c r="B24" s="113"/>
      <c r="C24" s="129"/>
      <c r="D24" s="127"/>
      <c r="E24" s="26" t="s">
        <v>36</v>
      </c>
      <c r="F24" s="80"/>
      <c r="G24" s="80"/>
      <c r="H24" s="78"/>
      <c r="I24" s="78"/>
      <c r="J24" s="24"/>
      <c r="K24" s="28">
        <v>0</v>
      </c>
      <c r="L24" s="28">
        <v>0</v>
      </c>
      <c r="M24" s="29">
        <v>0</v>
      </c>
      <c r="N24" s="29">
        <v>0</v>
      </c>
      <c r="O24" s="29">
        <v>0</v>
      </c>
      <c r="P24" s="52">
        <f>P21-P22</f>
        <v>0</v>
      </c>
      <c r="Q24" s="29">
        <v>0</v>
      </c>
      <c r="R24" s="28">
        <v>23</v>
      </c>
      <c r="S24" s="28">
        <v>0</v>
      </c>
      <c r="T24" s="28">
        <v>0</v>
      </c>
    </row>
    <row r="25" spans="2:20" ht="15.75">
      <c r="B25" s="113"/>
      <c r="C25" s="129"/>
      <c r="D25" s="128"/>
      <c r="E25" s="26" t="s">
        <v>37</v>
      </c>
      <c r="F25" s="80"/>
      <c r="G25" s="80"/>
      <c r="H25" s="78"/>
      <c r="I25" s="78"/>
      <c r="J25" s="44"/>
      <c r="K25" s="28">
        <v>0</v>
      </c>
      <c r="L25" s="28">
        <v>0</v>
      </c>
      <c r="M25" s="29">
        <v>0</v>
      </c>
      <c r="N25" s="29">
        <v>0</v>
      </c>
      <c r="O25" s="29">
        <v>0</v>
      </c>
      <c r="P25" s="52">
        <v>0</v>
      </c>
      <c r="Q25" s="29">
        <v>0</v>
      </c>
      <c r="R25" s="46">
        <v>32.893799999999999</v>
      </c>
      <c r="S25" s="28">
        <v>0</v>
      </c>
      <c r="T25" s="28">
        <v>0</v>
      </c>
    </row>
    <row r="26" spans="2:20" ht="31.5">
      <c r="B26" s="117" t="s">
        <v>66</v>
      </c>
      <c r="C26" s="118"/>
      <c r="D26" s="119"/>
      <c r="E26" s="23" t="s">
        <v>33</v>
      </c>
      <c r="F26" s="79"/>
      <c r="G26" s="79"/>
      <c r="H26" s="77"/>
      <c r="I26" s="77"/>
      <c r="J26" s="59"/>
      <c r="K26" s="28">
        <v>0</v>
      </c>
      <c r="L26" s="45">
        <v>0</v>
      </c>
      <c r="M26" s="29">
        <v>0</v>
      </c>
      <c r="N26" s="45">
        <f>N27+N29+N28+N30</f>
        <v>4594.7864900000004</v>
      </c>
      <c r="O26" s="29">
        <v>0</v>
      </c>
      <c r="P26" s="45">
        <f>P27+P28+P29+P30</f>
        <v>2028.60331</v>
      </c>
      <c r="Q26" s="29">
        <v>0</v>
      </c>
      <c r="R26" s="48">
        <f>R27+R28+R29+R30</f>
        <v>2332.8937999999998</v>
      </c>
      <c r="S26" s="28">
        <v>0</v>
      </c>
      <c r="T26" s="31">
        <v>0</v>
      </c>
    </row>
    <row r="27" spans="2:20" ht="15.75">
      <c r="B27" s="120"/>
      <c r="C27" s="121"/>
      <c r="D27" s="122"/>
      <c r="E27" s="26" t="s">
        <v>34</v>
      </c>
      <c r="F27" s="79"/>
      <c r="G27" s="79"/>
      <c r="H27" s="77"/>
      <c r="I27" s="77"/>
      <c r="J27" s="30"/>
      <c r="K27" s="28">
        <v>0</v>
      </c>
      <c r="L27" s="43">
        <v>0</v>
      </c>
      <c r="M27" s="29">
        <v>0</v>
      </c>
      <c r="N27" s="43">
        <v>4439.8530000000001</v>
      </c>
      <c r="O27" s="29">
        <v>0</v>
      </c>
      <c r="P27" s="42">
        <v>1960.2</v>
      </c>
      <c r="Q27" s="29">
        <v>0</v>
      </c>
      <c r="R27" s="27">
        <v>2254.23</v>
      </c>
      <c r="S27" s="28">
        <v>0</v>
      </c>
      <c r="T27" s="31">
        <f>T26/100*98</f>
        <v>0</v>
      </c>
    </row>
    <row r="28" spans="2:20" ht="15.75">
      <c r="B28" s="120"/>
      <c r="C28" s="121"/>
      <c r="D28" s="122"/>
      <c r="E28" s="26" t="s">
        <v>35</v>
      </c>
      <c r="F28" s="79"/>
      <c r="G28" s="79"/>
      <c r="H28" s="77"/>
      <c r="I28" s="77"/>
      <c r="J28" s="30"/>
      <c r="K28" s="28">
        <v>0</v>
      </c>
      <c r="L28" s="28">
        <v>0</v>
      </c>
      <c r="M28" s="29">
        <v>0</v>
      </c>
      <c r="N28" s="28">
        <v>44.847000000000001</v>
      </c>
      <c r="O28" s="29">
        <v>0</v>
      </c>
      <c r="P28" s="52">
        <v>19.8</v>
      </c>
      <c r="Q28" s="29">
        <v>0</v>
      </c>
      <c r="R28" s="28">
        <v>22.77</v>
      </c>
      <c r="S28" s="28">
        <v>0</v>
      </c>
      <c r="T28" s="31">
        <f>T26-T27-T29</f>
        <v>0</v>
      </c>
    </row>
    <row r="29" spans="2:20" ht="15.75">
      <c r="B29" s="120"/>
      <c r="C29" s="121"/>
      <c r="D29" s="122"/>
      <c r="E29" s="26" t="s">
        <v>36</v>
      </c>
      <c r="F29" s="79"/>
      <c r="G29" s="79"/>
      <c r="H29" s="77"/>
      <c r="I29" s="77"/>
      <c r="J29" s="24"/>
      <c r="K29" s="29">
        <v>0</v>
      </c>
      <c r="L29" s="28">
        <v>0</v>
      </c>
      <c r="M29" s="29">
        <v>0</v>
      </c>
      <c r="N29" s="28">
        <v>45.3</v>
      </c>
      <c r="O29" s="29">
        <v>0</v>
      </c>
      <c r="P29" s="52">
        <v>20</v>
      </c>
      <c r="Q29" s="29">
        <v>0</v>
      </c>
      <c r="R29" s="28">
        <v>23</v>
      </c>
      <c r="S29" s="28">
        <v>0</v>
      </c>
      <c r="T29" s="31">
        <f>T26/100*1</f>
        <v>0</v>
      </c>
    </row>
    <row r="30" spans="2:20" ht="15.75">
      <c r="B30" s="123"/>
      <c r="C30" s="124"/>
      <c r="D30" s="125"/>
      <c r="E30" s="26" t="s">
        <v>37</v>
      </c>
      <c r="F30" s="79"/>
      <c r="G30" s="79"/>
      <c r="H30" s="77"/>
      <c r="I30" s="77"/>
      <c r="J30" s="44"/>
      <c r="K30" s="28">
        <v>0</v>
      </c>
      <c r="L30" s="28">
        <v>0</v>
      </c>
      <c r="M30" s="29">
        <v>0</v>
      </c>
      <c r="N30" s="28">
        <v>64.786490000000001</v>
      </c>
      <c r="O30" s="29">
        <v>0</v>
      </c>
      <c r="P30" s="47">
        <v>28.60331</v>
      </c>
      <c r="Q30" s="29">
        <v>0</v>
      </c>
      <c r="R30" s="46">
        <v>32.893799999999999</v>
      </c>
      <c r="S30" s="28">
        <v>0</v>
      </c>
      <c r="T30" s="28">
        <v>0</v>
      </c>
    </row>
    <row r="31" spans="2:20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51"/>
      <c r="O31" s="51"/>
      <c r="P31" s="3"/>
      <c r="Q31" s="3"/>
      <c r="R31" s="3"/>
      <c r="S31" s="3"/>
      <c r="T31" s="3"/>
    </row>
    <row r="34" spans="4:4">
      <c r="D34" s="54"/>
    </row>
  </sheetData>
  <mergeCells count="29">
    <mergeCell ref="B16:B20"/>
    <mergeCell ref="C16:C20"/>
    <mergeCell ref="D16:D20"/>
    <mergeCell ref="D11:D15"/>
    <mergeCell ref="I8:I9"/>
    <mergeCell ref="Q7:R7"/>
    <mergeCell ref="G8:G9"/>
    <mergeCell ref="J8:J9"/>
    <mergeCell ref="K7:L7"/>
    <mergeCell ref="M7:N7"/>
    <mergeCell ref="C21:C25"/>
    <mergeCell ref="E6:E9"/>
    <mergeCell ref="H8:H9"/>
    <mergeCell ref="F6:T6"/>
    <mergeCell ref="F8:F9"/>
    <mergeCell ref="Q2:T2"/>
    <mergeCell ref="C3:R3"/>
    <mergeCell ref="S7:T7"/>
    <mergeCell ref="O7:P7"/>
    <mergeCell ref="B6:B9"/>
    <mergeCell ref="F10:G10"/>
    <mergeCell ref="F7:J7"/>
    <mergeCell ref="B26:D30"/>
    <mergeCell ref="D21:D25"/>
    <mergeCell ref="C6:C9"/>
    <mergeCell ref="D6:D9"/>
    <mergeCell ref="B11:B15"/>
    <mergeCell ref="C11:C15"/>
    <mergeCell ref="B21:B25"/>
  </mergeCells>
  <phoneticPr fontId="0" type="noConversion"/>
  <pageMargins left="0.70866141732283472" right="0.28000000000000003" top="0.28000000000000003" bottom="0.3" header="0.31496062992125984" footer="0.31496062992125984"/>
  <pageSetup paperSize="9" scale="64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2"/>
  <sheetViews>
    <sheetView view="pageBreakPreview" zoomScale="60" zoomScaleNormal="100" workbookViewId="0">
      <selection sqref="A1:L22"/>
    </sheetView>
  </sheetViews>
  <sheetFormatPr defaultRowHeight="15"/>
  <cols>
    <col min="1" max="1" width="9.140625" style="8"/>
    <col min="2" max="2" width="5.5703125" style="8" customWidth="1"/>
    <col min="3" max="3" width="19.42578125" style="8" customWidth="1"/>
    <col min="4" max="4" width="33" style="8" customWidth="1"/>
    <col min="5" max="5" width="29.28515625" style="8" customWidth="1"/>
    <col min="6" max="6" width="32.7109375" style="8" customWidth="1"/>
    <col min="7" max="7" width="9.7109375" style="8" customWidth="1"/>
    <col min="8" max="8" width="4.42578125" style="8" customWidth="1"/>
    <col min="9" max="14" width="9.140625" style="8"/>
  </cols>
  <sheetData>
    <row r="1" spans="2:12" ht="27.75" customHeight="1"/>
    <row r="2" spans="2:12" ht="15" customHeight="1">
      <c r="H2" s="153" t="s">
        <v>83</v>
      </c>
      <c r="I2" s="153"/>
      <c r="J2" s="153"/>
      <c r="K2" s="153"/>
      <c r="L2" s="153"/>
    </row>
    <row r="3" spans="2:12">
      <c r="H3" s="153"/>
      <c r="I3" s="153"/>
      <c r="J3" s="153"/>
      <c r="K3" s="153"/>
      <c r="L3" s="153"/>
    </row>
    <row r="4" spans="2:12">
      <c r="B4" s="6"/>
      <c r="C4" s="6"/>
      <c r="D4" s="6"/>
      <c r="E4" s="6"/>
      <c r="F4" s="6"/>
      <c r="G4" s="6"/>
      <c r="H4" s="153"/>
      <c r="I4" s="153"/>
      <c r="J4" s="153"/>
      <c r="K4" s="153"/>
      <c r="L4" s="153"/>
    </row>
    <row r="5" spans="2:12">
      <c r="B5" s="11"/>
      <c r="C5" s="11"/>
      <c r="D5" s="11"/>
      <c r="E5" s="11"/>
      <c r="F5" s="11"/>
      <c r="G5" s="11"/>
      <c r="H5" s="153"/>
      <c r="I5" s="153"/>
      <c r="J5" s="153"/>
      <c r="K5" s="153"/>
      <c r="L5" s="153"/>
    </row>
    <row r="6" spans="2:12" ht="50.25" customHeight="1">
      <c r="B6" s="11"/>
      <c r="C6" s="11"/>
      <c r="D6" s="11"/>
      <c r="E6" s="11"/>
      <c r="F6" s="11"/>
      <c r="G6" s="11"/>
      <c r="H6" s="153"/>
      <c r="I6" s="153"/>
      <c r="J6" s="153"/>
      <c r="K6" s="153"/>
      <c r="L6" s="153"/>
    </row>
    <row r="7" spans="2:12" ht="18.75" customHeight="1">
      <c r="B7" s="9"/>
      <c r="C7" s="9"/>
      <c r="D7" s="9"/>
      <c r="E7" s="9"/>
      <c r="F7" s="146"/>
      <c r="G7" s="146"/>
      <c r="H7" s="146"/>
      <c r="I7" s="146"/>
      <c r="J7" s="146"/>
      <c r="K7" s="146"/>
      <c r="L7" s="146"/>
    </row>
    <row r="8" spans="2:12" ht="30" customHeight="1">
      <c r="B8" s="147" t="s">
        <v>72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2:12" ht="15" customHeight="1"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2:12"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 spans="2:12">
      <c r="B11" s="151" t="s">
        <v>22</v>
      </c>
      <c r="C11" s="151" t="s">
        <v>3</v>
      </c>
      <c r="D11" s="151" t="s">
        <v>4</v>
      </c>
      <c r="E11" s="151" t="s">
        <v>59</v>
      </c>
      <c r="F11" s="151" t="s">
        <v>82</v>
      </c>
      <c r="G11" s="142" t="s">
        <v>38</v>
      </c>
      <c r="H11" s="148"/>
      <c r="I11" s="148"/>
      <c r="J11" s="148"/>
      <c r="K11" s="148"/>
      <c r="L11" s="143"/>
    </row>
    <row r="12" spans="2:12" ht="102" customHeight="1">
      <c r="B12" s="154"/>
      <c r="C12" s="154"/>
      <c r="D12" s="154"/>
      <c r="E12" s="152"/>
      <c r="F12" s="152"/>
      <c r="G12" s="142" t="s">
        <v>26</v>
      </c>
      <c r="H12" s="143"/>
      <c r="I12" s="10" t="s">
        <v>27</v>
      </c>
      <c r="J12" s="10" t="s">
        <v>28</v>
      </c>
      <c r="K12" s="10" t="s">
        <v>29</v>
      </c>
      <c r="L12" s="10" t="s">
        <v>30</v>
      </c>
    </row>
    <row r="13" spans="2:12" ht="20.25" customHeight="1">
      <c r="B13" s="152"/>
      <c r="C13" s="152"/>
      <c r="D13" s="152"/>
      <c r="E13" s="5" t="s">
        <v>39</v>
      </c>
      <c r="F13" s="5" t="s">
        <v>40</v>
      </c>
      <c r="G13" s="144" t="s">
        <v>40</v>
      </c>
      <c r="H13" s="145"/>
      <c r="I13" s="5" t="s">
        <v>40</v>
      </c>
      <c r="J13" s="5" t="s">
        <v>40</v>
      </c>
      <c r="K13" s="5" t="s">
        <v>40</v>
      </c>
      <c r="L13" s="5" t="s">
        <v>40</v>
      </c>
    </row>
    <row r="14" spans="2:12">
      <c r="B14" s="5">
        <v>1</v>
      </c>
      <c r="C14" s="5">
        <v>2</v>
      </c>
      <c r="D14" s="5">
        <v>3</v>
      </c>
      <c r="E14" s="5">
        <v>4</v>
      </c>
      <c r="F14" s="5">
        <v>5</v>
      </c>
      <c r="G14" s="144">
        <v>6</v>
      </c>
      <c r="H14" s="145"/>
      <c r="I14" s="5">
        <v>7</v>
      </c>
      <c r="J14" s="5">
        <v>8</v>
      </c>
      <c r="K14" s="5">
        <v>9</v>
      </c>
      <c r="L14" s="5">
        <v>10</v>
      </c>
    </row>
    <row r="15" spans="2:12">
      <c r="B15" s="84" t="s">
        <v>64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</row>
    <row r="16" spans="2:12" ht="21.75" customHeight="1">
      <c r="B16" s="142" t="s">
        <v>60</v>
      </c>
      <c r="C16" s="148"/>
      <c r="D16" s="143"/>
      <c r="E16" s="10" t="s">
        <v>61</v>
      </c>
      <c r="F16" s="10" t="s">
        <v>61</v>
      </c>
      <c r="G16" s="142"/>
      <c r="H16" s="143"/>
      <c r="I16" s="10"/>
      <c r="J16" s="10"/>
      <c r="K16" s="10"/>
      <c r="L16" s="10"/>
    </row>
    <row r="17" spans="2:14" ht="30" customHeight="1">
      <c r="B17" s="142" t="s">
        <v>41</v>
      </c>
      <c r="C17" s="148"/>
      <c r="D17" s="143"/>
      <c r="E17" s="10"/>
      <c r="F17" s="10"/>
      <c r="G17" s="142"/>
      <c r="H17" s="143"/>
      <c r="I17" s="10"/>
      <c r="J17" s="10"/>
      <c r="K17" s="10"/>
      <c r="L17" s="10"/>
    </row>
    <row r="18" spans="2:14" ht="31.5" customHeight="1">
      <c r="B18" s="142" t="s">
        <v>62</v>
      </c>
      <c r="C18" s="148"/>
      <c r="D18" s="143"/>
      <c r="E18" s="10"/>
      <c r="F18" s="10"/>
      <c r="G18" s="149"/>
      <c r="H18" s="150"/>
      <c r="I18" s="10"/>
      <c r="J18" s="10"/>
      <c r="K18" s="10"/>
      <c r="L18" s="10"/>
    </row>
    <row r="19" spans="2:14">
      <c r="B19" s="142" t="s">
        <v>63</v>
      </c>
      <c r="C19" s="148"/>
      <c r="D19" s="143"/>
      <c r="E19" s="34">
        <f>SUM(E20:E22)</f>
        <v>463</v>
      </c>
      <c r="F19" s="35">
        <f>F20+F21+F22</f>
        <v>3.3</v>
      </c>
      <c r="G19" s="138">
        <f t="shared" ref="G19:L19" si="0">SUM(G20:G22)</f>
        <v>0</v>
      </c>
      <c r="H19" s="139"/>
      <c r="I19" s="36">
        <f t="shared" si="0"/>
        <v>2.7</v>
      </c>
      <c r="J19" s="36">
        <f t="shared" si="0"/>
        <v>0.34</v>
      </c>
      <c r="K19" s="36">
        <f t="shared" si="0"/>
        <v>0.26</v>
      </c>
      <c r="L19" s="36">
        <f t="shared" si="0"/>
        <v>0</v>
      </c>
      <c r="N19" s="57">
        <f>N20+N21+N22</f>
        <v>3.3125849610073694</v>
      </c>
    </row>
    <row r="20" spans="2:14" ht="40.5" customHeight="1">
      <c r="B20" s="10">
        <v>1</v>
      </c>
      <c r="C20" s="10" t="s">
        <v>16</v>
      </c>
      <c r="D20" s="4" t="s">
        <v>69</v>
      </c>
      <c r="E20" s="37">
        <v>378</v>
      </c>
      <c r="F20" s="38">
        <v>2.7</v>
      </c>
      <c r="G20" s="140">
        <v>0</v>
      </c>
      <c r="H20" s="141"/>
      <c r="I20" s="38">
        <v>2.7</v>
      </c>
      <c r="J20" s="38">
        <v>0</v>
      </c>
      <c r="K20" s="38">
        <v>0</v>
      </c>
      <c r="L20" s="38">
        <v>0</v>
      </c>
      <c r="N20" s="58">
        <f>378/13977*100</f>
        <v>2.7044430135222153</v>
      </c>
    </row>
    <row r="21" spans="2:14" ht="45.75" customHeight="1">
      <c r="B21" s="10">
        <v>2</v>
      </c>
      <c r="C21" s="10" t="s">
        <v>16</v>
      </c>
      <c r="D21" s="4" t="s">
        <v>70</v>
      </c>
      <c r="E21" s="37">
        <v>48</v>
      </c>
      <c r="F21" s="38">
        <v>0.34</v>
      </c>
      <c r="G21" s="140">
        <v>0</v>
      </c>
      <c r="H21" s="141"/>
      <c r="I21" s="38">
        <v>0</v>
      </c>
      <c r="J21" s="38">
        <v>0.34</v>
      </c>
      <c r="K21" s="38">
        <v>0</v>
      </c>
      <c r="L21" s="38">
        <v>0</v>
      </c>
      <c r="N21" s="58">
        <f>E21/13977*100</f>
        <v>0.34342133505043998</v>
      </c>
    </row>
    <row r="22" spans="2:14" ht="40.5" customHeight="1">
      <c r="B22" s="10">
        <v>3</v>
      </c>
      <c r="C22" s="10" t="s">
        <v>16</v>
      </c>
      <c r="D22" s="4" t="s">
        <v>71</v>
      </c>
      <c r="E22" s="37">
        <v>37</v>
      </c>
      <c r="F22" s="38">
        <v>0.26</v>
      </c>
      <c r="G22" s="140">
        <v>0</v>
      </c>
      <c r="H22" s="141"/>
      <c r="I22" s="38">
        <v>0</v>
      </c>
      <c r="J22" s="38">
        <v>0</v>
      </c>
      <c r="K22" s="38">
        <v>0.26</v>
      </c>
      <c r="L22" s="38">
        <v>0</v>
      </c>
      <c r="N22" s="58">
        <f>E22/13977*100</f>
        <v>0.26472061243471418</v>
      </c>
    </row>
  </sheetData>
  <mergeCells count="26">
    <mergeCell ref="H2:L6"/>
    <mergeCell ref="B16:D16"/>
    <mergeCell ref="B11:B13"/>
    <mergeCell ref="C11:C13"/>
    <mergeCell ref="D11:D13"/>
    <mergeCell ref="E11:E12"/>
    <mergeCell ref="B15:L15"/>
    <mergeCell ref="B9:L9"/>
    <mergeCell ref="B10:L10"/>
    <mergeCell ref="G11:L11"/>
    <mergeCell ref="G22:H22"/>
    <mergeCell ref="F7:L7"/>
    <mergeCell ref="B8:L8"/>
    <mergeCell ref="B19:D19"/>
    <mergeCell ref="B17:D17"/>
    <mergeCell ref="B18:D18"/>
    <mergeCell ref="G12:H12"/>
    <mergeCell ref="G21:H21"/>
    <mergeCell ref="G18:H18"/>
    <mergeCell ref="F11:F12"/>
    <mergeCell ref="G19:H19"/>
    <mergeCell ref="G20:H20"/>
    <mergeCell ref="G17:H17"/>
    <mergeCell ref="G13:H13"/>
    <mergeCell ref="G14:H14"/>
    <mergeCell ref="G16:H16"/>
  </mergeCells>
  <phoneticPr fontId="0" type="noConversion"/>
  <pageMargins left="0.59055118110236227" right="0.55118110236220474" top="0.35433070866141736" bottom="0.23622047244094491" header="0.31496062992125984" footer="0.31496062992125984"/>
  <pageSetup paperSize="9" scale="74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view="pageBreakPreview" topLeftCell="A4" zoomScaleNormal="100" workbookViewId="0">
      <selection activeCell="F14" sqref="F14"/>
    </sheetView>
  </sheetViews>
  <sheetFormatPr defaultRowHeight="15"/>
  <cols>
    <col min="2" max="2" width="6.140625" customWidth="1"/>
    <col min="3" max="3" width="14.5703125" customWidth="1"/>
    <col min="4" max="4" width="22.140625" customWidth="1"/>
    <col min="5" max="5" width="14.42578125" customWidth="1"/>
    <col min="6" max="6" width="13.28515625" customWidth="1"/>
    <col min="7" max="7" width="14.85546875" customWidth="1"/>
    <col min="8" max="8" width="13.140625" customWidth="1"/>
    <col min="9" max="10" width="16.85546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74.25" customHeight="1">
      <c r="A3" s="1"/>
      <c r="B3" s="9"/>
      <c r="C3" s="9"/>
      <c r="D3" s="9"/>
      <c r="E3" s="9"/>
      <c r="F3" s="9"/>
      <c r="G3" s="9"/>
      <c r="H3" s="157" t="s">
        <v>76</v>
      </c>
      <c r="I3" s="153"/>
      <c r="J3" s="153"/>
      <c r="K3" s="1"/>
      <c r="L3" s="1"/>
    </row>
    <row r="4" spans="1:12" ht="42.75" customHeight="1">
      <c r="A4" s="1"/>
      <c r="B4" s="9"/>
      <c r="C4" s="159" t="s">
        <v>77</v>
      </c>
      <c r="D4" s="159"/>
      <c r="E4" s="159"/>
      <c r="F4" s="159"/>
      <c r="G4" s="159"/>
      <c r="H4" s="159"/>
      <c r="I4" s="159"/>
      <c r="J4" s="159"/>
      <c r="K4" s="1"/>
      <c r="L4" s="1"/>
    </row>
    <row r="5" spans="1:12" ht="18.75">
      <c r="A5" s="1"/>
      <c r="B5" s="9"/>
      <c r="C5" s="9"/>
      <c r="D5" s="12"/>
      <c r="E5" s="158"/>
      <c r="F5" s="158"/>
      <c r="G5" s="158"/>
      <c r="H5" s="158"/>
      <c r="I5" s="9"/>
      <c r="J5" s="9"/>
      <c r="K5" s="1"/>
      <c r="L5" s="1"/>
    </row>
    <row r="6" spans="1:12">
      <c r="A6" s="1"/>
      <c r="B6" s="9"/>
      <c r="C6" s="9"/>
      <c r="D6" s="9"/>
      <c r="E6" s="15"/>
      <c r="F6" s="15"/>
      <c r="G6" s="15"/>
      <c r="H6" s="15"/>
      <c r="I6" s="9"/>
      <c r="J6" s="9"/>
      <c r="K6" s="1"/>
      <c r="L6" s="1"/>
    </row>
    <row r="7" spans="1:12" ht="39.75" customHeight="1">
      <c r="A7" s="1"/>
      <c r="B7" s="85" t="s">
        <v>22</v>
      </c>
      <c r="C7" s="85" t="s">
        <v>23</v>
      </c>
      <c r="D7" s="85" t="s">
        <v>4</v>
      </c>
      <c r="E7" s="85" t="s">
        <v>6</v>
      </c>
      <c r="F7" s="85" t="s">
        <v>42</v>
      </c>
      <c r="G7" s="142" t="s">
        <v>43</v>
      </c>
      <c r="H7" s="143"/>
      <c r="I7" s="142" t="s">
        <v>44</v>
      </c>
      <c r="J7" s="143"/>
      <c r="K7" s="1"/>
      <c r="L7" s="1"/>
    </row>
    <row r="8" spans="1:12">
      <c r="A8" s="1"/>
      <c r="B8" s="86"/>
      <c r="C8" s="86"/>
      <c r="D8" s="86"/>
      <c r="E8" s="86"/>
      <c r="F8" s="86"/>
      <c r="G8" s="85" t="s">
        <v>79</v>
      </c>
      <c r="H8" s="85" t="s">
        <v>45</v>
      </c>
      <c r="I8" s="85" t="s">
        <v>46</v>
      </c>
      <c r="J8" s="85" t="s">
        <v>47</v>
      </c>
      <c r="K8" s="1"/>
      <c r="L8" s="1"/>
    </row>
    <row r="9" spans="1:12" ht="60" customHeight="1">
      <c r="A9" s="1"/>
      <c r="B9" s="86"/>
      <c r="C9" s="86"/>
      <c r="D9" s="86"/>
      <c r="E9" s="86"/>
      <c r="F9" s="87"/>
      <c r="G9" s="87"/>
      <c r="H9" s="87"/>
      <c r="I9" s="87"/>
      <c r="J9" s="87"/>
      <c r="K9" s="1"/>
      <c r="L9" s="1"/>
    </row>
    <row r="10" spans="1:12">
      <c r="A10" s="1"/>
      <c r="B10" s="87"/>
      <c r="C10" s="87"/>
      <c r="D10" s="87"/>
      <c r="E10" s="87"/>
      <c r="F10" s="10" t="s">
        <v>48</v>
      </c>
      <c r="G10" s="10" t="s">
        <v>48</v>
      </c>
      <c r="H10" s="10" t="s">
        <v>48</v>
      </c>
      <c r="I10" s="10" t="s">
        <v>48</v>
      </c>
      <c r="J10" s="10" t="s">
        <v>48</v>
      </c>
      <c r="K10" s="1"/>
      <c r="L10" s="1"/>
    </row>
    <row r="11" spans="1:12">
      <c r="A11" s="1"/>
      <c r="B11" s="14">
        <v>1</v>
      </c>
      <c r="C11" s="14">
        <v>2</v>
      </c>
      <c r="D11" s="14">
        <v>3</v>
      </c>
      <c r="E11" s="14">
        <v>4</v>
      </c>
      <c r="F11" s="14">
        <v>6</v>
      </c>
      <c r="G11" s="14">
        <v>7</v>
      </c>
      <c r="H11" s="14">
        <v>8</v>
      </c>
      <c r="I11" s="14">
        <v>7</v>
      </c>
      <c r="J11" s="14">
        <v>8</v>
      </c>
      <c r="K11" s="1"/>
      <c r="L11" s="1"/>
    </row>
    <row r="12" spans="1:12" ht="63.75">
      <c r="A12" s="1"/>
      <c r="B12" s="10">
        <v>1</v>
      </c>
      <c r="C12" s="10" t="s">
        <v>16</v>
      </c>
      <c r="D12" s="4" t="s">
        <v>69</v>
      </c>
      <c r="E12" s="4" t="s">
        <v>49</v>
      </c>
      <c r="F12" s="39">
        <v>43101</v>
      </c>
      <c r="G12" s="39"/>
      <c r="H12" s="39"/>
      <c r="I12" s="39">
        <v>44378</v>
      </c>
      <c r="J12" s="39">
        <v>44470</v>
      </c>
      <c r="K12" s="1"/>
      <c r="L12" s="1"/>
    </row>
    <row r="13" spans="1:12" ht="63.75">
      <c r="A13" s="1"/>
      <c r="B13" s="10">
        <v>2</v>
      </c>
      <c r="C13" s="10" t="s">
        <v>16</v>
      </c>
      <c r="D13" s="4" t="s">
        <v>70</v>
      </c>
      <c r="E13" s="4" t="s">
        <v>68</v>
      </c>
      <c r="F13" s="39">
        <v>43831</v>
      </c>
      <c r="G13" s="39">
        <v>44228</v>
      </c>
      <c r="H13" s="39">
        <v>44287</v>
      </c>
      <c r="I13" s="39">
        <v>44743</v>
      </c>
      <c r="J13" s="39">
        <v>44835</v>
      </c>
      <c r="K13" s="1"/>
      <c r="L13" s="1"/>
    </row>
    <row r="14" spans="1:12" ht="51">
      <c r="A14" s="1"/>
      <c r="B14" s="10">
        <v>3</v>
      </c>
      <c r="C14" s="10" t="s">
        <v>16</v>
      </c>
      <c r="D14" s="4" t="s">
        <v>71</v>
      </c>
      <c r="E14" s="4" t="s">
        <v>68</v>
      </c>
      <c r="F14" s="39">
        <v>44197</v>
      </c>
      <c r="G14" s="39">
        <v>44593</v>
      </c>
      <c r="H14" s="39">
        <v>44652</v>
      </c>
      <c r="I14" s="39">
        <v>45108</v>
      </c>
      <c r="J14" s="39">
        <v>45200</v>
      </c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14">
    <mergeCell ref="B7:B10"/>
    <mergeCell ref="C7:C10"/>
    <mergeCell ref="D7:D10"/>
    <mergeCell ref="E7:E10"/>
    <mergeCell ref="H3:J3"/>
    <mergeCell ref="E5:H5"/>
    <mergeCell ref="I7:J7"/>
    <mergeCell ref="G7:H7"/>
    <mergeCell ref="F7:F9"/>
    <mergeCell ref="H8:H9"/>
    <mergeCell ref="G8:G9"/>
    <mergeCell ref="I8:I9"/>
    <mergeCell ref="J8:J9"/>
    <mergeCell ref="C4:J4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9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7"/>
  <sheetViews>
    <sheetView view="pageBreakPreview" zoomScale="60" zoomScaleNormal="100" workbookViewId="0">
      <selection activeCell="D4" sqref="D4"/>
    </sheetView>
  </sheetViews>
  <sheetFormatPr defaultRowHeight="15"/>
  <cols>
    <col min="2" max="2" width="6.7109375" customWidth="1"/>
    <col min="3" max="3" width="17.140625" customWidth="1"/>
    <col min="4" max="4" width="24.42578125" customWidth="1"/>
    <col min="5" max="5" width="14" customWidth="1"/>
    <col min="6" max="6" width="22.5703125" customWidth="1"/>
    <col min="7" max="7" width="15.140625" customWidth="1"/>
    <col min="8" max="8" width="16.85546875" customWidth="1"/>
    <col min="9" max="9" width="18.85546875" customWidth="1"/>
    <col min="11" max="11" width="15.42578125" customWidth="1"/>
  </cols>
  <sheetData>
    <row r="2" spans="2:11">
      <c r="I2" s="153" t="s">
        <v>84</v>
      </c>
      <c r="J2" s="153"/>
      <c r="K2" s="153"/>
    </row>
    <row r="3" spans="2:11">
      <c r="I3" s="153"/>
      <c r="J3" s="153"/>
      <c r="K3" s="153"/>
    </row>
    <row r="4" spans="2:11" ht="75" customHeight="1">
      <c r="B4" s="1"/>
      <c r="C4" s="1"/>
      <c r="D4" s="1"/>
      <c r="E4" s="1"/>
      <c r="F4" s="1"/>
      <c r="G4" s="1"/>
      <c r="H4" s="1"/>
      <c r="I4" s="153"/>
      <c r="J4" s="153"/>
      <c r="K4" s="153"/>
    </row>
    <row r="5" spans="2:11" ht="63.75" customHeight="1">
      <c r="B5" s="161" t="s">
        <v>81</v>
      </c>
      <c r="C5" s="161"/>
      <c r="D5" s="161"/>
      <c r="E5" s="161"/>
      <c r="F5" s="161"/>
      <c r="G5" s="161"/>
      <c r="H5" s="161"/>
      <c r="I5" s="161"/>
      <c r="J5" s="161"/>
      <c r="K5" s="161"/>
    </row>
    <row r="6" spans="2:11" ht="18.75" customHeight="1"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2:11">
      <c r="B7" s="1"/>
      <c r="C7" s="1"/>
      <c r="D7" s="1"/>
      <c r="E7" s="1"/>
      <c r="F7" s="2"/>
      <c r="G7" s="2"/>
      <c r="H7" s="2"/>
      <c r="I7" s="2"/>
      <c r="J7" s="2"/>
      <c r="K7" s="1"/>
    </row>
    <row r="8" spans="2:11">
      <c r="B8" s="85" t="s">
        <v>22</v>
      </c>
      <c r="C8" s="85" t="s">
        <v>23</v>
      </c>
      <c r="D8" s="85" t="s">
        <v>4</v>
      </c>
      <c r="E8" s="84" t="s">
        <v>50</v>
      </c>
      <c r="F8" s="84"/>
      <c r="G8" s="160" t="s">
        <v>51</v>
      </c>
      <c r="H8" s="160" t="s">
        <v>52</v>
      </c>
      <c r="I8" s="92" t="s">
        <v>53</v>
      </c>
      <c r="J8" s="94"/>
      <c r="K8" s="85" t="s">
        <v>54</v>
      </c>
    </row>
    <row r="9" spans="2:11">
      <c r="B9" s="86"/>
      <c r="C9" s="86"/>
      <c r="D9" s="86"/>
      <c r="E9" s="84"/>
      <c r="F9" s="84"/>
      <c r="G9" s="86"/>
      <c r="H9" s="86"/>
      <c r="I9" s="95"/>
      <c r="J9" s="97"/>
      <c r="K9" s="86"/>
    </row>
    <row r="10" spans="2:11" ht="54.75" customHeight="1">
      <c r="B10" s="86"/>
      <c r="C10" s="86"/>
      <c r="D10" s="86"/>
      <c r="E10" s="84"/>
      <c r="F10" s="84"/>
      <c r="G10" s="87"/>
      <c r="H10" s="87"/>
      <c r="I10" s="98"/>
      <c r="J10" s="100"/>
      <c r="K10" s="87"/>
    </row>
    <row r="11" spans="2:11" ht="47.25" customHeight="1">
      <c r="B11" s="87"/>
      <c r="C11" s="87"/>
      <c r="D11" s="87"/>
      <c r="E11" s="13" t="s">
        <v>55</v>
      </c>
      <c r="F11" s="13" t="s">
        <v>56</v>
      </c>
      <c r="G11" s="10" t="s">
        <v>67</v>
      </c>
      <c r="H11" s="10" t="s">
        <v>67</v>
      </c>
      <c r="I11" s="10" t="s">
        <v>67</v>
      </c>
      <c r="J11" s="10" t="s">
        <v>40</v>
      </c>
      <c r="K11" s="10" t="s">
        <v>57</v>
      </c>
    </row>
    <row r="12" spans="2:11">
      <c r="B12" s="14">
        <v>1</v>
      </c>
      <c r="C12" s="14">
        <v>2</v>
      </c>
      <c r="D12" s="14">
        <v>3</v>
      </c>
      <c r="E12" s="14"/>
      <c r="F12" s="14">
        <v>4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</row>
    <row r="13" spans="2:11" ht="63.75">
      <c r="B13" s="10">
        <v>1</v>
      </c>
      <c r="C13" s="10" t="s">
        <v>16</v>
      </c>
      <c r="D13" s="4" t="s">
        <v>69</v>
      </c>
      <c r="E13" s="4" t="s">
        <v>58</v>
      </c>
      <c r="F13" s="4" t="s">
        <v>65</v>
      </c>
      <c r="G13" s="55">
        <v>36.17</v>
      </c>
      <c r="H13" s="55">
        <v>37.19</v>
      </c>
      <c r="I13" s="56">
        <f>H13-G13</f>
        <v>1.019999999999996</v>
      </c>
      <c r="J13" s="56">
        <v>6.4</v>
      </c>
      <c r="K13" s="10"/>
    </row>
    <row r="14" spans="2:11" ht="63.75">
      <c r="B14" s="10">
        <v>2</v>
      </c>
      <c r="C14" s="10" t="s">
        <v>16</v>
      </c>
      <c r="D14" s="4" t="s">
        <v>70</v>
      </c>
      <c r="E14" s="4" t="s">
        <v>58</v>
      </c>
      <c r="F14" s="4" t="s">
        <v>65</v>
      </c>
      <c r="G14" s="55">
        <v>37.19</v>
      </c>
      <c r="H14" s="55">
        <v>39.25</v>
      </c>
      <c r="I14" s="56">
        <f>H14-G14</f>
        <v>2.0600000000000023</v>
      </c>
      <c r="J14" s="56">
        <v>5.5</v>
      </c>
      <c r="K14" s="10"/>
    </row>
    <row r="15" spans="2:11" ht="51">
      <c r="B15" s="10">
        <v>3</v>
      </c>
      <c r="C15" s="10" t="s">
        <v>16</v>
      </c>
      <c r="D15" s="4" t="s">
        <v>71</v>
      </c>
      <c r="E15" s="4" t="s">
        <v>58</v>
      </c>
      <c r="F15" s="4" t="s">
        <v>65</v>
      </c>
      <c r="G15" s="55">
        <v>39.25</v>
      </c>
      <c r="H15" s="55">
        <v>39.5</v>
      </c>
      <c r="I15" s="56">
        <f>H15-G15</f>
        <v>0.25</v>
      </c>
      <c r="J15" s="56">
        <v>0.6</v>
      </c>
      <c r="K15" s="10"/>
    </row>
    <row r="16" spans="2:11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11">
    <mergeCell ref="E8:F10"/>
    <mergeCell ref="G8:G10"/>
    <mergeCell ref="H8:H10"/>
    <mergeCell ref="I8:J10"/>
    <mergeCell ref="K8:K10"/>
    <mergeCell ref="I2:K4"/>
    <mergeCell ref="B6:K6"/>
    <mergeCell ref="B5:K5"/>
    <mergeCell ref="B8:B11"/>
    <mergeCell ref="C8:C11"/>
    <mergeCell ref="D8:D11"/>
  </mergeCells>
  <phoneticPr fontId="0" type="noConversion"/>
  <pageMargins left="0.70866141732283472" right="0.15748031496062992" top="0.31496062992125984" bottom="0.74803149606299213" header="0.31496062992125984" footer="0.31496062992125984"/>
  <pageSetup paperSize="9" scale="8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F17"/>
  <sheetViews>
    <sheetView tabSelected="1" topLeftCell="A10" workbookViewId="0">
      <selection activeCell="A11" sqref="A11:G20"/>
    </sheetView>
  </sheetViews>
  <sheetFormatPr defaultRowHeight="15"/>
  <cols>
    <col min="2" max="2" width="12" customWidth="1"/>
    <col min="3" max="3" width="26.140625" customWidth="1"/>
    <col min="4" max="4" width="16.5703125" customWidth="1"/>
    <col min="5" max="5" width="32.5703125" customWidth="1"/>
    <col min="6" max="6" width="18.28515625" customWidth="1"/>
  </cols>
  <sheetData>
    <row r="2" spans="2:6" ht="128.25" customHeight="1"/>
    <row r="3" spans="2:6" ht="53.25" customHeight="1"/>
    <row r="4" spans="2:6" ht="41.25" customHeight="1"/>
    <row r="9" spans="2:6">
      <c r="B9" s="7"/>
      <c r="C9" s="7"/>
      <c r="D9" s="7"/>
      <c r="E9" s="7"/>
      <c r="F9" s="7"/>
    </row>
    <row r="10" spans="2:6">
      <c r="B10" s="7"/>
      <c r="C10" s="7"/>
      <c r="D10" s="7"/>
      <c r="E10" s="7"/>
      <c r="F10" s="7"/>
    </row>
    <row r="12" spans="2:6" ht="15.75" thickBot="1"/>
    <row r="13" spans="2:6" ht="16.5" thickBot="1">
      <c r="B13" s="63"/>
      <c r="C13" s="64"/>
      <c r="D13" s="64"/>
      <c r="E13" s="64"/>
      <c r="F13" s="64"/>
    </row>
    <row r="14" spans="2:6" ht="16.5" thickBot="1">
      <c r="B14" s="65"/>
      <c r="C14" s="66"/>
      <c r="D14" s="67"/>
      <c r="E14" s="67"/>
      <c r="F14" s="67"/>
    </row>
    <row r="15" spans="2:6" ht="16.5" thickBot="1">
      <c r="B15" s="68"/>
      <c r="C15" s="69"/>
      <c r="D15" s="70"/>
      <c r="E15" s="71"/>
      <c r="F15" s="67"/>
    </row>
    <row r="16" spans="2:6" ht="16.5" thickBot="1">
      <c r="B16" s="68"/>
      <c r="C16" s="69"/>
      <c r="D16" s="70"/>
      <c r="E16" s="71"/>
      <c r="F16" s="67"/>
    </row>
    <row r="17" spans="2:6" ht="16.5" thickBot="1">
      <c r="B17" s="72"/>
      <c r="C17" s="73"/>
      <c r="D17" s="74"/>
      <c r="E17" s="71"/>
      <c r="F17" s="75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приложение 1</vt:lpstr>
      <vt:lpstr>приложение 3а</vt:lpstr>
      <vt:lpstr>приложение 4</vt:lpstr>
      <vt:lpstr>приложение 2а</vt:lpstr>
      <vt:lpstr>приложение 5</vt:lpstr>
      <vt:lpstr>рейтинг</vt:lpstr>
      <vt:lpstr>'приложение 1'!Область_печати</vt:lpstr>
      <vt:lpstr>'приложение 2а'!Область_печати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2020-02-03T09:46:07Z</cp:lastPrinted>
  <dcterms:created xsi:type="dcterms:W3CDTF">2006-09-28T05:33:49Z</dcterms:created>
  <dcterms:modified xsi:type="dcterms:W3CDTF">2020-02-10T07:50:13Z</dcterms:modified>
</cp:coreProperties>
</file>