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4755" windowHeight="436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M48" i="1" l="1"/>
  <c r="M47" i="1"/>
  <c r="M45" i="1"/>
  <c r="M44" i="1"/>
  <c r="M43" i="1" s="1"/>
  <c r="M42" i="1"/>
  <c r="M41" i="1"/>
  <c r="M40" i="1"/>
  <c r="M38" i="1" s="1"/>
  <c r="M39" i="1"/>
  <c r="M37" i="1"/>
  <c r="M36" i="1"/>
  <c r="M35" i="1" s="1"/>
  <c r="M34" i="1"/>
  <c r="M33" i="1"/>
  <c r="M32" i="1"/>
  <c r="M31" i="1"/>
  <c r="M30" i="1"/>
  <c r="M29" i="1" s="1"/>
  <c r="M28" i="1"/>
  <c r="M27" i="1" s="1"/>
  <c r="M26" i="1"/>
  <c r="M25" i="1"/>
  <c r="M24" i="1"/>
  <c r="M23" i="1" s="1"/>
  <c r="M22" i="1"/>
  <c r="M21" i="1"/>
  <c r="M20" i="1"/>
  <c r="M19" i="1"/>
  <c r="M17" i="1"/>
  <c r="M16" i="1"/>
  <c r="M14" i="1"/>
  <c r="M7" i="1"/>
  <c r="M8" i="1"/>
  <c r="M9" i="1"/>
  <c r="M10" i="1"/>
  <c r="M11" i="1"/>
  <c r="M12" i="1"/>
  <c r="M6" i="1"/>
  <c r="E46" i="1"/>
  <c r="F46" i="1"/>
  <c r="G46" i="1"/>
  <c r="H46" i="1"/>
  <c r="I46" i="1"/>
  <c r="J46" i="1"/>
  <c r="K46" i="1"/>
  <c r="L46" i="1"/>
  <c r="M46" i="1"/>
  <c r="E43" i="1"/>
  <c r="F43" i="1"/>
  <c r="G43" i="1"/>
  <c r="H43" i="1"/>
  <c r="I43" i="1"/>
  <c r="J43" i="1"/>
  <c r="K43" i="1"/>
  <c r="L43" i="1"/>
  <c r="E38" i="1"/>
  <c r="F38" i="1"/>
  <c r="G38" i="1"/>
  <c r="H38" i="1"/>
  <c r="I38" i="1"/>
  <c r="J38" i="1"/>
  <c r="K38" i="1"/>
  <c r="L38" i="1"/>
  <c r="E35" i="1"/>
  <c r="F35" i="1"/>
  <c r="G35" i="1"/>
  <c r="H35" i="1"/>
  <c r="I35" i="1"/>
  <c r="J35" i="1"/>
  <c r="K35" i="1"/>
  <c r="L35" i="1"/>
  <c r="E29" i="1"/>
  <c r="F29" i="1"/>
  <c r="G29" i="1"/>
  <c r="H29" i="1"/>
  <c r="I29" i="1"/>
  <c r="J29" i="1"/>
  <c r="K29" i="1"/>
  <c r="L29" i="1"/>
  <c r="E27" i="1"/>
  <c r="F27" i="1"/>
  <c r="G27" i="1"/>
  <c r="H27" i="1"/>
  <c r="I27" i="1"/>
  <c r="J27" i="1"/>
  <c r="K27" i="1"/>
  <c r="L27" i="1"/>
  <c r="E23" i="1"/>
  <c r="F23" i="1"/>
  <c r="G23" i="1"/>
  <c r="H23" i="1"/>
  <c r="I23" i="1"/>
  <c r="J23" i="1"/>
  <c r="K23" i="1"/>
  <c r="L23" i="1"/>
  <c r="E18" i="1"/>
  <c r="F18" i="1"/>
  <c r="G18" i="1"/>
  <c r="H18" i="1"/>
  <c r="I18" i="1"/>
  <c r="J18" i="1"/>
  <c r="K18" i="1"/>
  <c r="L18" i="1"/>
  <c r="M18" i="1"/>
  <c r="E15" i="1"/>
  <c r="F15" i="1"/>
  <c r="G15" i="1"/>
  <c r="H15" i="1"/>
  <c r="I15" i="1"/>
  <c r="J15" i="1"/>
  <c r="K15" i="1"/>
  <c r="L15" i="1"/>
  <c r="M15" i="1"/>
  <c r="E13" i="1"/>
  <c r="F13" i="1"/>
  <c r="G13" i="1"/>
  <c r="H13" i="1"/>
  <c r="I13" i="1"/>
  <c r="J13" i="1"/>
  <c r="K13" i="1"/>
  <c r="L13" i="1"/>
  <c r="M13" i="1"/>
  <c r="E5" i="1"/>
  <c r="F5" i="1"/>
  <c r="G5" i="1"/>
  <c r="H5" i="1"/>
  <c r="I5" i="1"/>
  <c r="J5" i="1"/>
  <c r="K5" i="1"/>
  <c r="L5" i="1"/>
  <c r="M5" i="1" l="1"/>
  <c r="M49" i="1" s="1"/>
  <c r="H49" i="1"/>
  <c r="L49" i="1"/>
  <c r="J49" i="1"/>
  <c r="K49" i="1"/>
  <c r="E49" i="1"/>
  <c r="I49" i="1"/>
  <c r="G49" i="1"/>
  <c r="F49" i="1"/>
  <c r="D46" i="1"/>
  <c r="D43" i="1"/>
  <c r="D38" i="1"/>
  <c r="D35" i="1"/>
  <c r="D29" i="1"/>
  <c r="D27" i="1"/>
  <c r="D23" i="1"/>
  <c r="D18" i="1"/>
  <c r="D15" i="1"/>
  <c r="D13" i="1"/>
  <c r="D5" i="1"/>
  <c r="D49" i="1" l="1"/>
</calcChain>
</file>

<file path=xl/sharedStrings.xml><?xml version="1.0" encoding="utf-8"?>
<sst xmlns="http://schemas.openxmlformats.org/spreadsheetml/2006/main" count="91" uniqueCount="91">
  <si>
    <t>Рз Пр</t>
  </si>
  <si>
    <t>Наименование раздела, подраздела</t>
  </si>
  <si>
    <t>Решение от 27.01.2017 № 5-249</t>
  </si>
  <si>
    <t>Решение от 17.02.2017 № 5-259</t>
  </si>
  <si>
    <t>Решение от 14.04.2017 № 5-267</t>
  </si>
  <si>
    <t>Решение от 26.05.2017 № 5-281</t>
  </si>
  <si>
    <t>Решение от 18.07.2017 № 5-298</t>
  </si>
  <si>
    <t>Решение от 29.08.2017 № 5-306</t>
  </si>
  <si>
    <t>Решение от 06.10.2017 № 5-307</t>
  </si>
  <si>
    <t>Решение от 26.12.2017 № 5-334</t>
  </si>
  <si>
    <t>Сумма на 2017 год (с учётом изменений)</t>
  </si>
  <si>
    <t>(рублей)</t>
  </si>
  <si>
    <t>0100</t>
  </si>
  <si>
    <t>Общегосударственные вопросы</t>
  </si>
  <si>
    <t>0102</t>
  </si>
  <si>
    <t>0103</t>
  </si>
  <si>
    <t>0104</t>
  </si>
  <si>
    <t>0106</t>
  </si>
  <si>
    <t>0107</t>
  </si>
  <si>
    <t>0111</t>
  </si>
  <si>
    <t>0113</t>
  </si>
  <si>
    <t>0200</t>
  </si>
  <si>
    <t>Национальная оборона</t>
  </si>
  <si>
    <t>Сумма на 2017 год Решение от 20.12.2016 года № 5-242 (первоначальный)</t>
  </si>
  <si>
    <t>0203</t>
  </si>
  <si>
    <t>0300</t>
  </si>
  <si>
    <t xml:space="preserve">Национальная безопасность и правоохранительная деятельность </t>
  </si>
  <si>
    <t>0309</t>
  </si>
  <si>
    <t>0314</t>
  </si>
  <si>
    <t>0400</t>
  </si>
  <si>
    <t>Национальная экономика</t>
  </si>
  <si>
    <t xml:space="preserve"> 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</si>
  <si>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</si>
  <si>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</si>
  <si>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</si>
  <si>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 Обеспечение проведения выборов и референдумов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</si>
  <si>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</si>
  <si>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</si>
  <si>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</si>
  <si>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</si>
  <si>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</si>
  <si>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0405</t>
  </si>
  <si>
    <t>0408</t>
  </si>
  <si>
    <t>0409</t>
  </si>
  <si>
    <t>0412</t>
  </si>
  <si>
    <t>0500</t>
  </si>
  <si>
    <t>0501</t>
  </si>
  <si>
    <t>0502</t>
  </si>
  <si>
    <t>0503</t>
  </si>
  <si>
    <t>0600</t>
  </si>
  <si>
    <t>0602</t>
  </si>
  <si>
    <t>0700</t>
  </si>
  <si>
    <t>0701</t>
  </si>
  <si>
    <t>0702</t>
  </si>
  <si>
    <t>0703</t>
  </si>
  <si>
    <t>0707</t>
  </si>
  <si>
    <t>0709</t>
  </si>
  <si>
    <t>0801</t>
  </si>
  <si>
    <t>0804</t>
  </si>
  <si>
    <t>0800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</si>
  <si>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</si>
  <si>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</si>
  <si>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</si>
  <si>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</si>
  <si>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</si>
  <si>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</si>
  <si>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</si>
  <si>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</si>
  <si>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</si>
  <si>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Сбор, удаление отходов и очистка сточных вод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</si>
  <si>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</si>
  <si>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</si>
  <si>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</si>
  <si>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</si>
  <si>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 Другие вопросы в области образования</t>
  </si>
  <si>
    <t>Молодежная политика и оздоровление детей</t>
  </si>
  <si>
    <t>Культура,кинематография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</si>
  <si>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</si>
  <si>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</si>
  <si>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</si>
  <si>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</si>
  <si>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</si>
  <si>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</si>
  <si>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</si>
  <si>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</si>
  <si>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</si>
  <si>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</si>
  <si>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</si>
  <si>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</si>
  <si>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</si>
  <si>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Сведения о внесенных в течении 2017 года изменениях в Решение "О бюджете Мглинского муниципального района на 2017 год и на плановый период 2018 и 2019 годов", в части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</si>
</sst>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49" fontId="0" fillId="0" borderId="1" xfId="0" applyNumberForma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1" fillId="2" borderId="1" xfId="0" applyFont="1" applyFill="1" applyBorder="1" applyAlignment="1">
      <alignment wrapText="1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0" xfId="0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49"/>
  <sheetViews>
    <sheetView tabSelected="1" topLeftCell="B25" workbookViewId="0">
      <selection activeCell="G8" sqref="G8"/>
    </sheetView>
  </sheetViews>
  <sheetFormatPr defaultRowHeight="15" x14ac:dyDescent="0.25"/>
  <cols>
    <col min="1" max="1" width="2.85546875" customWidth="1"/>
    <col min="2" max="2" width="7.5703125" customWidth="1"/>
    <col min="3" max="3" width="37" customWidth="1"/>
    <col min="4" max="4" width="18.28515625" customWidth="1"/>
    <col min="5" max="5" width="12.42578125" customWidth="1"/>
    <col min="6" max="6" width="12.28515625" customWidth="1"/>
    <col min="7" max="7" width="11.85546875" customWidth="1"/>
    <col min="8" max="8" width="12.28515625" customWidth="1"/>
    <col min="9" max="9" width="11.5703125" customWidth="1"/>
    <col min="10" max="11" width="12" customWidth="1"/>
    <col min="12" max="12" width="12.140625" customWidth="1"/>
    <col min="13" max="13" width="15.85546875" customWidth="1"/>
  </cols>
  <sheetData>
    <row r="2" spans="2:13" ht="36" customHeight="1" x14ac:dyDescent="0.25">
      <c r="C2" s="13" t="s">
        <v>90</v>
      </c>
      <c r="D2" s="13"/>
      <c r="E2" s="13"/>
      <c r="F2" s="13"/>
      <c r="G2" s="13"/>
      <c r="H2" s="13"/>
      <c r="I2" s="13"/>
      <c r="J2" s="13"/>
      <c r="K2" s="13"/>
      <c r="L2" s="13"/>
    </row>
    <row r="3" spans="2:13" x14ac:dyDescent="0.25">
      <c r="L3" t="s">
        <v>11</v>
      </c>
    </row>
    <row r="4" spans="2:13" ht="72.75" customHeight="1" x14ac:dyDescent="0.25">
      <c r="B4" s="11" t="s">
        <v>0</v>
      </c>
      <c r="C4" s="11" t="s">
        <v>1</v>
      </c>
      <c r="D4" s="12" t="s">
        <v>23</v>
      </c>
      <c r="E4" s="12" t="s">
        <v>2</v>
      </c>
      <c r="F4" s="12" t="s">
        <v>3</v>
      </c>
      <c r="G4" s="12" t="s">
        <v>4</v>
      </c>
      <c r="H4" s="12" t="s">
        <v>5</v>
      </c>
      <c r="I4" s="12" t="s">
        <v>6</v>
      </c>
      <c r="J4" s="12" t="s">
        <v>7</v>
      </c>
      <c r="K4" s="12" t="s">
        <v>8</v>
      </c>
      <c r="L4" s="12" t="s">
        <v>9</v>
      </c>
      <c r="M4" s="12" t="s">
        <v>10</v>
      </c>
    </row>
    <row r="5" spans="2:13" ht="19.5" customHeight="1" x14ac:dyDescent="0.25">
      <c r="B5" s="4" t="s">
        <v>12</v>
      </c>
      <c r="C5" s="5" t="s">
        <v>13</v>
      </c>
      <c r="D5" s="7">
        <f>D6+D7+D8+D9+D10+D11+D12</f>
        <v>28310963</v>
      </c>
      <c r="E5" s="7">
        <f t="shared" ref="E5:M5" si="0">E6+E7+E8+E9+E10+E11+E12</f>
        <v>0</v>
      </c>
      <c r="F5" s="7">
        <f t="shared" si="0"/>
        <v>2185000</v>
      </c>
      <c r="G5" s="7">
        <f t="shared" si="0"/>
        <v>507096</v>
      </c>
      <c r="H5" s="7">
        <f t="shared" si="0"/>
        <v>35000</v>
      </c>
      <c r="I5" s="7">
        <f t="shared" si="0"/>
        <v>3538</v>
      </c>
      <c r="J5" s="7">
        <f t="shared" si="0"/>
        <v>-40000</v>
      </c>
      <c r="K5" s="7">
        <f t="shared" si="0"/>
        <v>257530</v>
      </c>
      <c r="L5" s="7">
        <f t="shared" si="0"/>
        <v>-341158</v>
      </c>
      <c r="M5" s="7">
        <f t="shared" si="0"/>
        <v>30917969</v>
      </c>
    </row>
    <row r="6" spans="2:13" ht="60" x14ac:dyDescent="0.25">
      <c r="B6" s="3" t="s">
        <v>14</v>
      </c>
      <c r="C6" s="2" t="s">
        <v>31</v>
      </c>
      <c r="D6" s="8">
        <v>972292</v>
      </c>
      <c r="E6" s="8"/>
      <c r="F6" s="8"/>
      <c r="G6" s="8"/>
      <c r="H6" s="8"/>
      <c r="I6" s="8"/>
      <c r="J6" s="8"/>
      <c r="K6" s="8"/>
      <c r="L6" s="8"/>
      <c r="M6" s="8">
        <f>D6+E6+F6+G6+H6+I6+J6+K6+L6</f>
        <v>972292</v>
      </c>
    </row>
    <row r="7" spans="2:13" ht="72.75" customHeight="1" x14ac:dyDescent="0.25">
      <c r="B7" s="3" t="s">
        <v>15</v>
      </c>
      <c r="C7" s="2" t="s">
        <v>32</v>
      </c>
      <c r="D7" s="8">
        <v>540658</v>
      </c>
      <c r="E7" s="8"/>
      <c r="F7" s="8"/>
      <c r="G7" s="8"/>
      <c r="H7" s="8"/>
      <c r="I7" s="8"/>
      <c r="J7" s="8"/>
      <c r="K7" s="8"/>
      <c r="L7" s="8"/>
      <c r="M7" s="8">
        <f t="shared" ref="M7:M48" si="1">D7+E7+F7+G7+H7+I7+J7+K7+L7</f>
        <v>540658</v>
      </c>
    </row>
    <row r="8" spans="2:13" ht="89.25" customHeight="1" x14ac:dyDescent="0.25">
      <c r="B8" s="3" t="s">
        <v>16</v>
      </c>
      <c r="C8" s="2" t="s">
        <v>33</v>
      </c>
      <c r="D8" s="8">
        <v>17122391</v>
      </c>
      <c r="E8" s="8"/>
      <c r="F8" s="8">
        <v>1425000</v>
      </c>
      <c r="G8" s="8"/>
      <c r="H8" s="8"/>
      <c r="I8" s="8"/>
      <c r="J8" s="8"/>
      <c r="K8" s="8"/>
      <c r="L8" s="8">
        <v>-60408</v>
      </c>
      <c r="M8" s="8">
        <f t="shared" si="1"/>
        <v>18486983</v>
      </c>
    </row>
    <row r="9" spans="2:13" ht="63" customHeight="1" x14ac:dyDescent="0.25">
      <c r="B9" s="3" t="s">
        <v>17</v>
      </c>
      <c r="C9" s="2" t="s">
        <v>34</v>
      </c>
      <c r="D9" s="8">
        <v>4437796</v>
      </c>
      <c r="E9" s="8"/>
      <c r="F9" s="8"/>
      <c r="G9" s="8"/>
      <c r="H9" s="8"/>
      <c r="I9" s="8"/>
      <c r="J9" s="8"/>
      <c r="K9" s="8">
        <v>17530</v>
      </c>
      <c r="L9" s="8"/>
      <c r="M9" s="8">
        <f t="shared" si="1"/>
        <v>4455326</v>
      </c>
    </row>
    <row r="10" spans="2:13" ht="27.75" customHeight="1" x14ac:dyDescent="0.25">
      <c r="B10" s="3" t="s">
        <v>18</v>
      </c>
      <c r="C10" s="2" t="s">
        <v>35</v>
      </c>
      <c r="D10" s="8">
        <v>0</v>
      </c>
      <c r="E10" s="8"/>
      <c r="F10" s="8"/>
      <c r="G10" s="8"/>
      <c r="H10" s="8"/>
      <c r="I10" s="8">
        <v>23538</v>
      </c>
      <c r="J10" s="8"/>
      <c r="K10" s="8"/>
      <c r="L10" s="8"/>
      <c r="M10" s="8">
        <f t="shared" si="1"/>
        <v>23538</v>
      </c>
    </row>
    <row r="11" spans="2:13" ht="17.25" customHeight="1" x14ac:dyDescent="0.25">
      <c r="B11" s="3" t="s">
        <v>19</v>
      </c>
      <c r="C11" s="2" t="s">
        <v>36</v>
      </c>
      <c r="D11" s="8">
        <v>1000000</v>
      </c>
      <c r="E11" s="8"/>
      <c r="F11" s="8">
        <v>-20000</v>
      </c>
      <c r="G11" s="8">
        <v>-10000</v>
      </c>
      <c r="H11" s="8">
        <v>-15000</v>
      </c>
      <c r="I11" s="8">
        <v>-20000</v>
      </c>
      <c r="J11" s="8">
        <v>-40000</v>
      </c>
      <c r="K11" s="8">
        <v>-10000</v>
      </c>
      <c r="L11" s="8">
        <v>-5000</v>
      </c>
      <c r="M11" s="8">
        <f t="shared" si="1"/>
        <v>880000</v>
      </c>
    </row>
    <row r="12" spans="2:13" ht="18.75" customHeight="1" x14ac:dyDescent="0.25">
      <c r="B12" s="3" t="s">
        <v>20</v>
      </c>
      <c r="C12" s="2" t="s">
        <v>37</v>
      </c>
      <c r="D12" s="8">
        <v>4237826</v>
      </c>
      <c r="E12" s="8"/>
      <c r="F12" s="8">
        <v>780000</v>
      </c>
      <c r="G12" s="8">
        <v>517096</v>
      </c>
      <c r="H12" s="8">
        <v>50000</v>
      </c>
      <c r="I12" s="8"/>
      <c r="J12" s="8"/>
      <c r="K12" s="8">
        <v>250000</v>
      </c>
      <c r="L12" s="8">
        <v>-275750</v>
      </c>
      <c r="M12" s="8">
        <f t="shared" si="1"/>
        <v>5559172</v>
      </c>
    </row>
    <row r="13" spans="2:13" x14ac:dyDescent="0.25">
      <c r="B13" s="4" t="s">
        <v>21</v>
      </c>
      <c r="C13" s="6" t="s">
        <v>22</v>
      </c>
      <c r="D13" s="7">
        <f>D14</f>
        <v>1303658</v>
      </c>
      <c r="E13" s="7">
        <f t="shared" ref="E13:M13" si="2">E14</f>
        <v>0</v>
      </c>
      <c r="F13" s="7">
        <f t="shared" si="2"/>
        <v>0</v>
      </c>
      <c r="G13" s="7">
        <f t="shared" si="2"/>
        <v>0</v>
      </c>
      <c r="H13" s="7">
        <f t="shared" si="2"/>
        <v>0</v>
      </c>
      <c r="I13" s="7">
        <f t="shared" si="2"/>
        <v>0</v>
      </c>
      <c r="J13" s="7">
        <f t="shared" si="2"/>
        <v>0</v>
      </c>
      <c r="K13" s="7">
        <f t="shared" si="2"/>
        <v>0</v>
      </c>
      <c r="L13" s="7">
        <f t="shared" si="2"/>
        <v>0</v>
      </c>
      <c r="M13" s="7">
        <f t="shared" si="2"/>
        <v>1303658</v>
      </c>
    </row>
    <row r="14" spans="2:13" ht="30" x14ac:dyDescent="0.25">
      <c r="B14" s="3" t="s">
        <v>24</v>
      </c>
      <c r="C14" s="2" t="s">
        <v>38</v>
      </c>
      <c r="D14" s="8">
        <v>1303658</v>
      </c>
      <c r="E14" s="8"/>
      <c r="F14" s="8"/>
      <c r="G14" s="8"/>
      <c r="H14" s="8"/>
      <c r="I14" s="8"/>
      <c r="J14" s="8"/>
      <c r="K14" s="8"/>
      <c r="L14" s="8"/>
      <c r="M14" s="8">
        <f t="shared" si="1"/>
        <v>1303658</v>
      </c>
    </row>
    <row r="15" spans="2:13" ht="30" x14ac:dyDescent="0.25">
      <c r="B15" s="4" t="s">
        <v>25</v>
      </c>
      <c r="C15" s="6" t="s">
        <v>26</v>
      </c>
      <c r="D15" s="9">
        <f>D16+D17</f>
        <v>2141846</v>
      </c>
      <c r="E15" s="9">
        <f t="shared" ref="E15:M15" si="3">E16+E17</f>
        <v>0</v>
      </c>
      <c r="F15" s="9">
        <f t="shared" si="3"/>
        <v>0</v>
      </c>
      <c r="G15" s="9">
        <f t="shared" si="3"/>
        <v>0</v>
      </c>
      <c r="H15" s="9">
        <f t="shared" si="3"/>
        <v>0</v>
      </c>
      <c r="I15" s="9">
        <f t="shared" si="3"/>
        <v>0</v>
      </c>
      <c r="J15" s="9">
        <f t="shared" si="3"/>
        <v>0</v>
      </c>
      <c r="K15" s="9">
        <f t="shared" si="3"/>
        <v>0</v>
      </c>
      <c r="L15" s="9">
        <f t="shared" si="3"/>
        <v>-70100</v>
      </c>
      <c r="M15" s="9">
        <f t="shared" si="3"/>
        <v>2071746</v>
      </c>
    </row>
    <row r="16" spans="2:13" ht="60" x14ac:dyDescent="0.25">
      <c r="B16" s="3" t="s">
        <v>27</v>
      </c>
      <c r="C16" s="2" t="s">
        <v>39</v>
      </c>
      <c r="D16" s="8">
        <v>2036846</v>
      </c>
      <c r="E16" s="8"/>
      <c r="F16" s="8"/>
      <c r="G16" s="8"/>
      <c r="H16" s="8"/>
      <c r="I16" s="8"/>
      <c r="J16" s="8"/>
      <c r="K16" s="8"/>
      <c r="L16" s="8">
        <v>-20000</v>
      </c>
      <c r="M16" s="8">
        <f t="shared" si="1"/>
        <v>2016846</v>
      </c>
    </row>
    <row r="17" spans="2:13" ht="46.5" customHeight="1" x14ac:dyDescent="0.25">
      <c r="B17" s="3" t="s">
        <v>28</v>
      </c>
      <c r="C17" s="2" t="s">
        <v>40</v>
      </c>
      <c r="D17" s="8">
        <v>105000</v>
      </c>
      <c r="E17" s="8"/>
      <c r="F17" s="8"/>
      <c r="G17" s="8"/>
      <c r="H17" s="8"/>
      <c r="I17" s="8"/>
      <c r="J17" s="8"/>
      <c r="K17" s="8"/>
      <c r="L17" s="8">
        <v>-50100</v>
      </c>
      <c r="M17" s="8">
        <f t="shared" si="1"/>
        <v>54900</v>
      </c>
    </row>
    <row r="18" spans="2:13" x14ac:dyDescent="0.25">
      <c r="B18" s="4" t="s">
        <v>29</v>
      </c>
      <c r="C18" s="6" t="s">
        <v>30</v>
      </c>
      <c r="D18" s="7">
        <f>D19+D20+D21+D22</f>
        <v>13000746.17</v>
      </c>
      <c r="E18" s="7">
        <f t="shared" ref="E18:M18" si="4">E19+E20+E21+E22</f>
        <v>4171371.1</v>
      </c>
      <c r="F18" s="7">
        <f t="shared" si="4"/>
        <v>480000</v>
      </c>
      <c r="G18" s="7">
        <f t="shared" si="4"/>
        <v>285000</v>
      </c>
      <c r="H18" s="7">
        <f t="shared" si="4"/>
        <v>0</v>
      </c>
      <c r="I18" s="7">
        <f t="shared" si="4"/>
        <v>0</v>
      </c>
      <c r="J18" s="7">
        <f t="shared" si="4"/>
        <v>0</v>
      </c>
      <c r="K18" s="7">
        <f t="shared" si="4"/>
        <v>-2040000</v>
      </c>
      <c r="L18" s="7">
        <f t="shared" si="4"/>
        <v>1285332</v>
      </c>
      <c r="M18" s="7">
        <f t="shared" si="4"/>
        <v>17182449.27</v>
      </c>
    </row>
    <row r="19" spans="2:13" x14ac:dyDescent="0.25">
      <c r="B19" s="3" t="s">
        <v>41</v>
      </c>
      <c r="C19" s="2" t="s">
        <v>60</v>
      </c>
      <c r="D19" s="8">
        <v>517565.17</v>
      </c>
      <c r="E19" s="8"/>
      <c r="F19" s="8"/>
      <c r="G19" s="8"/>
      <c r="H19" s="8"/>
      <c r="I19" s="8"/>
      <c r="J19" s="8"/>
      <c r="K19" s="8"/>
      <c r="L19" s="8">
        <v>-500000</v>
      </c>
      <c r="M19" s="8">
        <f t="shared" si="1"/>
        <v>17565.169999999984</v>
      </c>
    </row>
    <row r="20" spans="2:13" x14ac:dyDescent="0.25">
      <c r="B20" s="3" t="s">
        <v>42</v>
      </c>
      <c r="C20" s="2" t="s">
        <v>61</v>
      </c>
      <c r="D20" s="8">
        <v>2274885</v>
      </c>
      <c r="E20" s="8"/>
      <c r="F20" s="8"/>
      <c r="G20" s="8"/>
      <c r="H20" s="8"/>
      <c r="I20" s="8"/>
      <c r="J20" s="8"/>
      <c r="K20" s="8">
        <v>-2040000</v>
      </c>
      <c r="L20" s="8"/>
      <c r="M20" s="8">
        <f t="shared" si="1"/>
        <v>234885</v>
      </c>
    </row>
    <row r="21" spans="2:13" ht="29.25" customHeight="1" x14ac:dyDescent="0.25">
      <c r="B21" s="3" t="s">
        <v>43</v>
      </c>
      <c r="C21" s="2" t="s">
        <v>62</v>
      </c>
      <c r="D21" s="8">
        <v>10018000</v>
      </c>
      <c r="E21" s="8">
        <v>4171371.1</v>
      </c>
      <c r="F21" s="8"/>
      <c r="G21" s="8"/>
      <c r="H21" s="8"/>
      <c r="I21" s="8"/>
      <c r="J21" s="8"/>
      <c r="K21" s="8"/>
      <c r="L21" s="8">
        <v>2091332</v>
      </c>
      <c r="M21" s="8">
        <f t="shared" si="1"/>
        <v>16280703.1</v>
      </c>
    </row>
    <row r="22" spans="2:13" ht="29.25" customHeight="1" x14ac:dyDescent="0.25">
      <c r="B22" s="3" t="s">
        <v>44</v>
      </c>
      <c r="C22" s="2" t="s">
        <v>63</v>
      </c>
      <c r="D22" s="8">
        <v>190296</v>
      </c>
      <c r="E22" s="8"/>
      <c r="F22" s="8">
        <v>480000</v>
      </c>
      <c r="G22" s="8">
        <v>285000</v>
      </c>
      <c r="H22" s="8"/>
      <c r="I22" s="8"/>
      <c r="J22" s="8"/>
      <c r="K22" s="8"/>
      <c r="L22" s="8">
        <v>-306000</v>
      </c>
      <c r="M22" s="8">
        <f t="shared" si="1"/>
        <v>649296</v>
      </c>
    </row>
    <row r="23" spans="2:13" ht="23.25" customHeight="1" x14ac:dyDescent="0.25">
      <c r="B23" s="4" t="s">
        <v>45</v>
      </c>
      <c r="C23" s="6" t="s">
        <v>64</v>
      </c>
      <c r="D23" s="7">
        <f>D24+D25+D26</f>
        <v>927236</v>
      </c>
      <c r="E23" s="7">
        <f t="shared" ref="E23:M23" si="5">E24+E25+E26</f>
        <v>0</v>
      </c>
      <c r="F23" s="7">
        <f t="shared" si="5"/>
        <v>18736010</v>
      </c>
      <c r="G23" s="7">
        <f t="shared" si="5"/>
        <v>158790</v>
      </c>
      <c r="H23" s="7">
        <f t="shared" si="5"/>
        <v>-2709000</v>
      </c>
      <c r="I23" s="7">
        <f t="shared" si="5"/>
        <v>0</v>
      </c>
      <c r="J23" s="7">
        <f t="shared" si="5"/>
        <v>499652.68</v>
      </c>
      <c r="K23" s="7">
        <f t="shared" si="5"/>
        <v>4016367.4</v>
      </c>
      <c r="L23" s="7">
        <f t="shared" si="5"/>
        <v>-3683250.26</v>
      </c>
      <c r="M23" s="7">
        <f t="shared" si="5"/>
        <v>17945805.82</v>
      </c>
    </row>
    <row r="24" spans="2:13" x14ac:dyDescent="0.25">
      <c r="B24" s="3" t="s">
        <v>46</v>
      </c>
      <c r="C24" s="2" t="s">
        <v>65</v>
      </c>
      <c r="D24" s="8">
        <v>27236</v>
      </c>
      <c r="E24" s="8"/>
      <c r="F24" s="8"/>
      <c r="G24" s="8"/>
      <c r="H24" s="8"/>
      <c r="I24" s="8"/>
      <c r="J24" s="8"/>
      <c r="K24" s="8"/>
      <c r="L24" s="8">
        <v>-8744</v>
      </c>
      <c r="M24" s="8">
        <f t="shared" si="1"/>
        <v>18492</v>
      </c>
    </row>
    <row r="25" spans="2:13" x14ac:dyDescent="0.25">
      <c r="B25" s="3" t="s">
        <v>47</v>
      </c>
      <c r="C25" s="2" t="s">
        <v>66</v>
      </c>
      <c r="D25" s="8">
        <v>850000</v>
      </c>
      <c r="E25" s="8"/>
      <c r="F25" s="8">
        <v>18736010</v>
      </c>
      <c r="G25" s="8">
        <v>158790</v>
      </c>
      <c r="H25" s="8">
        <v>-2709000</v>
      </c>
      <c r="I25" s="8"/>
      <c r="J25" s="8">
        <v>499652.68</v>
      </c>
      <c r="K25" s="8">
        <v>4016367.4</v>
      </c>
      <c r="L25" s="8">
        <v>-3674506.26</v>
      </c>
      <c r="M25" s="8">
        <f t="shared" si="1"/>
        <v>17877313.82</v>
      </c>
    </row>
    <row r="26" spans="2:13" x14ac:dyDescent="0.25">
      <c r="B26" s="3" t="s">
        <v>48</v>
      </c>
      <c r="C26" s="2" t="s">
        <v>67</v>
      </c>
      <c r="D26" s="8">
        <v>50000</v>
      </c>
      <c r="E26" s="8"/>
      <c r="F26" s="8"/>
      <c r="G26" s="8"/>
      <c r="H26" s="8"/>
      <c r="I26" s="8"/>
      <c r="J26" s="8"/>
      <c r="K26" s="8"/>
      <c r="L26" s="8"/>
      <c r="M26" s="8">
        <f t="shared" si="1"/>
        <v>50000</v>
      </c>
    </row>
    <row r="27" spans="2:13" x14ac:dyDescent="0.25">
      <c r="B27" s="4" t="s">
        <v>49</v>
      </c>
      <c r="C27" s="6" t="s">
        <v>68</v>
      </c>
      <c r="D27" s="7">
        <f>D28</f>
        <v>20000</v>
      </c>
      <c r="E27" s="7">
        <f t="shared" ref="E27:M27" si="6">E28</f>
        <v>0</v>
      </c>
      <c r="F27" s="7">
        <f t="shared" si="6"/>
        <v>0</v>
      </c>
      <c r="G27" s="7">
        <f t="shared" si="6"/>
        <v>0</v>
      </c>
      <c r="H27" s="7">
        <f t="shared" si="6"/>
        <v>0</v>
      </c>
      <c r="I27" s="7">
        <f t="shared" si="6"/>
        <v>0</v>
      </c>
      <c r="J27" s="7">
        <f t="shared" si="6"/>
        <v>0</v>
      </c>
      <c r="K27" s="7">
        <f t="shared" si="6"/>
        <v>0</v>
      </c>
      <c r="L27" s="7">
        <f t="shared" si="6"/>
        <v>-20000</v>
      </c>
      <c r="M27" s="7">
        <f t="shared" si="6"/>
        <v>0</v>
      </c>
    </row>
    <row r="28" spans="2:13" ht="27.75" customHeight="1" x14ac:dyDescent="0.25">
      <c r="B28" s="3" t="s">
        <v>50</v>
      </c>
      <c r="C28" s="2" t="s">
        <v>69</v>
      </c>
      <c r="D28" s="8">
        <v>20000</v>
      </c>
      <c r="E28" s="8"/>
      <c r="F28" s="8"/>
      <c r="G28" s="8"/>
      <c r="H28" s="8"/>
      <c r="I28" s="8"/>
      <c r="J28" s="8"/>
      <c r="K28" s="8"/>
      <c r="L28" s="8">
        <v>-20000</v>
      </c>
      <c r="M28" s="8">
        <f t="shared" si="1"/>
        <v>0</v>
      </c>
    </row>
    <row r="29" spans="2:13" x14ac:dyDescent="0.25">
      <c r="B29" s="4" t="s">
        <v>51</v>
      </c>
      <c r="C29" s="6" t="s">
        <v>70</v>
      </c>
      <c r="D29" s="7">
        <f>D30+D31+D32+D33+D34</f>
        <v>157806637</v>
      </c>
      <c r="E29" s="7">
        <f t="shared" ref="E29:M29" si="7">E30+E31+E32+E33+E34</f>
        <v>2184580</v>
      </c>
      <c r="F29" s="7">
        <f t="shared" si="7"/>
        <v>2094048</v>
      </c>
      <c r="G29" s="7">
        <f t="shared" si="7"/>
        <v>252836.8</v>
      </c>
      <c r="H29" s="7">
        <f t="shared" si="7"/>
        <v>0</v>
      </c>
      <c r="I29" s="7">
        <f t="shared" si="7"/>
        <v>0</v>
      </c>
      <c r="J29" s="7">
        <f t="shared" si="7"/>
        <v>2307040</v>
      </c>
      <c r="K29" s="7">
        <f t="shared" si="7"/>
        <v>301776</v>
      </c>
      <c r="L29" s="7">
        <f t="shared" si="7"/>
        <v>-3695455.43</v>
      </c>
      <c r="M29" s="7">
        <f t="shared" si="7"/>
        <v>161251462.37</v>
      </c>
    </row>
    <row r="30" spans="2:13" x14ac:dyDescent="0.25">
      <c r="B30" s="3" t="s">
        <v>52</v>
      </c>
      <c r="C30" s="2" t="s">
        <v>71</v>
      </c>
      <c r="D30" s="8">
        <v>22801374</v>
      </c>
      <c r="E30" s="8">
        <v>2184580</v>
      </c>
      <c r="F30" s="8"/>
      <c r="G30" s="8"/>
      <c r="H30" s="8"/>
      <c r="I30" s="8"/>
      <c r="J30" s="8"/>
      <c r="K30" s="8"/>
      <c r="L30" s="8"/>
      <c r="M30" s="8">
        <f t="shared" si="1"/>
        <v>24985954</v>
      </c>
    </row>
    <row r="31" spans="2:13" x14ac:dyDescent="0.25">
      <c r="B31" s="3" t="s">
        <v>53</v>
      </c>
      <c r="C31" s="2" t="s">
        <v>72</v>
      </c>
      <c r="D31" s="8">
        <v>110415749</v>
      </c>
      <c r="E31" s="8"/>
      <c r="F31" s="8">
        <v>2094048</v>
      </c>
      <c r="G31" s="8"/>
      <c r="H31" s="8"/>
      <c r="I31" s="8"/>
      <c r="J31" s="8">
        <v>1792564</v>
      </c>
      <c r="K31" s="8"/>
      <c r="L31" s="8">
        <v>-3938388.43</v>
      </c>
      <c r="M31" s="8">
        <f t="shared" si="1"/>
        <v>110363972.56999999</v>
      </c>
    </row>
    <row r="32" spans="2:13" x14ac:dyDescent="0.25">
      <c r="B32" s="3" t="s">
        <v>54</v>
      </c>
      <c r="C32" s="2" t="s">
        <v>73</v>
      </c>
      <c r="D32" s="8">
        <v>4548675</v>
      </c>
      <c r="E32" s="8"/>
      <c r="F32" s="8"/>
      <c r="G32" s="8">
        <v>206938.8</v>
      </c>
      <c r="H32" s="8"/>
      <c r="I32" s="8"/>
      <c r="J32" s="8">
        <v>337766</v>
      </c>
      <c r="K32" s="8">
        <v>65500</v>
      </c>
      <c r="L32" s="8">
        <v>270027</v>
      </c>
      <c r="M32" s="8">
        <f t="shared" si="1"/>
        <v>5428906.7999999998</v>
      </c>
    </row>
    <row r="33" spans="2:13" ht="30" x14ac:dyDescent="0.25">
      <c r="B33" s="3" t="s">
        <v>55</v>
      </c>
      <c r="C33" s="2" t="s">
        <v>75</v>
      </c>
      <c r="D33" s="8">
        <v>503000</v>
      </c>
      <c r="E33" s="8"/>
      <c r="F33" s="8"/>
      <c r="G33" s="8"/>
      <c r="H33" s="8"/>
      <c r="I33" s="8"/>
      <c r="J33" s="8"/>
      <c r="K33" s="8"/>
      <c r="L33" s="8"/>
      <c r="M33" s="8">
        <f t="shared" si="1"/>
        <v>503000</v>
      </c>
    </row>
    <row r="34" spans="2:13" ht="30" x14ac:dyDescent="0.25">
      <c r="B34" s="3" t="s">
        <v>56</v>
      </c>
      <c r="C34" s="2" t="s">
        <v>74</v>
      </c>
      <c r="D34" s="8">
        <v>19537839</v>
      </c>
      <c r="E34" s="8"/>
      <c r="F34" s="8"/>
      <c r="G34" s="8">
        <v>45898</v>
      </c>
      <c r="H34" s="8"/>
      <c r="I34" s="8"/>
      <c r="J34" s="8">
        <v>176710</v>
      </c>
      <c r="K34" s="8">
        <v>236276</v>
      </c>
      <c r="L34" s="8">
        <v>-27094</v>
      </c>
      <c r="M34" s="8">
        <f t="shared" si="1"/>
        <v>19969629</v>
      </c>
    </row>
    <row r="35" spans="2:13" x14ac:dyDescent="0.25">
      <c r="B35" s="4" t="s">
        <v>59</v>
      </c>
      <c r="C35" s="6" t="s">
        <v>76</v>
      </c>
      <c r="D35" s="7">
        <f>D36+D37</f>
        <v>20330577</v>
      </c>
      <c r="E35" s="7">
        <f t="shared" ref="E35:M35" si="8">E36+E37</f>
        <v>0</v>
      </c>
      <c r="F35" s="7">
        <f t="shared" si="8"/>
        <v>0</v>
      </c>
      <c r="G35" s="7">
        <f t="shared" si="8"/>
        <v>2655674.6</v>
      </c>
      <c r="H35" s="7">
        <f t="shared" si="8"/>
        <v>716783</v>
      </c>
      <c r="I35" s="7">
        <f t="shared" si="8"/>
        <v>0</v>
      </c>
      <c r="J35" s="7">
        <f t="shared" si="8"/>
        <v>325421</v>
      </c>
      <c r="K35" s="7">
        <f t="shared" si="8"/>
        <v>-2385</v>
      </c>
      <c r="L35" s="7">
        <f t="shared" si="8"/>
        <v>-104756</v>
      </c>
      <c r="M35" s="7">
        <f t="shared" si="8"/>
        <v>23921314.600000001</v>
      </c>
    </row>
    <row r="36" spans="2:13" x14ac:dyDescent="0.25">
      <c r="B36" s="3" t="s">
        <v>57</v>
      </c>
      <c r="C36" s="1" t="s">
        <v>77</v>
      </c>
      <c r="D36" s="8">
        <v>18930709</v>
      </c>
      <c r="E36" s="8"/>
      <c r="F36" s="8"/>
      <c r="G36" s="8">
        <v>2655674.6</v>
      </c>
      <c r="H36" s="8"/>
      <c r="I36" s="8"/>
      <c r="J36" s="8">
        <v>-305625</v>
      </c>
      <c r="K36" s="8">
        <v>-2385</v>
      </c>
      <c r="L36" s="8">
        <v>185734</v>
      </c>
      <c r="M36" s="8">
        <f t="shared" si="1"/>
        <v>21464107.600000001</v>
      </c>
    </row>
    <row r="37" spans="2:13" ht="27.75" customHeight="1" x14ac:dyDescent="0.25">
      <c r="B37" s="3" t="s">
        <v>58</v>
      </c>
      <c r="C37" s="2" t="s">
        <v>78</v>
      </c>
      <c r="D37" s="8">
        <v>1399868</v>
      </c>
      <c r="E37" s="8"/>
      <c r="F37" s="8"/>
      <c r="G37" s="8"/>
      <c r="H37" s="8">
        <v>716783</v>
      </c>
      <c r="I37" s="8"/>
      <c r="J37" s="8">
        <v>631046</v>
      </c>
      <c r="K37" s="8"/>
      <c r="L37" s="8">
        <v>-290490</v>
      </c>
      <c r="M37" s="8">
        <f t="shared" si="1"/>
        <v>2457207</v>
      </c>
    </row>
    <row r="38" spans="2:13" x14ac:dyDescent="0.25">
      <c r="B38" s="4">
        <v>1000</v>
      </c>
      <c r="C38" s="5" t="s">
        <v>79</v>
      </c>
      <c r="D38" s="7">
        <f>D39+D40+D41+D42</f>
        <v>10573105.4</v>
      </c>
      <c r="E38" s="7">
        <f t="shared" ref="E38:M38" si="9">E39+E40+E41+E42</f>
        <v>0</v>
      </c>
      <c r="F38" s="7">
        <f t="shared" si="9"/>
        <v>20000</v>
      </c>
      <c r="G38" s="7">
        <f t="shared" si="9"/>
        <v>5396916.5800000001</v>
      </c>
      <c r="H38" s="7">
        <f t="shared" si="9"/>
        <v>1443357.42</v>
      </c>
      <c r="I38" s="7">
        <f t="shared" si="9"/>
        <v>20000</v>
      </c>
      <c r="J38" s="7">
        <f t="shared" si="9"/>
        <v>40000</v>
      </c>
      <c r="K38" s="7">
        <f t="shared" si="9"/>
        <v>-76938.959999999992</v>
      </c>
      <c r="L38" s="7">
        <f t="shared" si="9"/>
        <v>-5400</v>
      </c>
      <c r="M38" s="7">
        <f t="shared" si="9"/>
        <v>17411040.439999998</v>
      </c>
    </row>
    <row r="39" spans="2:13" x14ac:dyDescent="0.25">
      <c r="B39" s="3">
        <v>1001</v>
      </c>
      <c r="C39" s="1" t="s">
        <v>80</v>
      </c>
      <c r="D39" s="8">
        <v>2753606</v>
      </c>
      <c r="E39" s="8"/>
      <c r="F39" s="8"/>
      <c r="G39" s="8"/>
      <c r="H39" s="8"/>
      <c r="I39" s="8"/>
      <c r="J39" s="8"/>
      <c r="K39" s="8"/>
      <c r="L39" s="8"/>
      <c r="M39" s="8">
        <f t="shared" si="1"/>
        <v>2753606</v>
      </c>
    </row>
    <row r="40" spans="2:13" x14ac:dyDescent="0.25">
      <c r="B40" s="3">
        <v>1003</v>
      </c>
      <c r="C40" s="1" t="s">
        <v>81</v>
      </c>
      <c r="D40" s="8">
        <v>564494</v>
      </c>
      <c r="E40" s="8"/>
      <c r="F40" s="8">
        <v>20000</v>
      </c>
      <c r="G40" s="8">
        <v>10000</v>
      </c>
      <c r="H40" s="8">
        <v>1443357.42</v>
      </c>
      <c r="I40" s="8">
        <v>20000</v>
      </c>
      <c r="J40" s="8">
        <v>40000</v>
      </c>
      <c r="K40" s="8">
        <v>-17000</v>
      </c>
      <c r="L40" s="8">
        <v>-15000</v>
      </c>
      <c r="M40" s="8">
        <f t="shared" si="1"/>
        <v>2065851.42</v>
      </c>
    </row>
    <row r="41" spans="2:13" x14ac:dyDescent="0.25">
      <c r="B41" s="3">
        <v>1004</v>
      </c>
      <c r="C41" s="1" t="s">
        <v>82</v>
      </c>
      <c r="D41" s="8">
        <v>6202933.4000000004</v>
      </c>
      <c r="E41" s="8"/>
      <c r="F41" s="8"/>
      <c r="G41" s="8">
        <v>5386916.5800000001</v>
      </c>
      <c r="H41" s="8"/>
      <c r="I41" s="8"/>
      <c r="J41" s="8"/>
      <c r="K41" s="8">
        <v>-59938.96</v>
      </c>
      <c r="L41" s="8">
        <v>9600</v>
      </c>
      <c r="M41" s="8">
        <f t="shared" si="1"/>
        <v>11539511.02</v>
      </c>
    </row>
    <row r="42" spans="2:13" ht="30" x14ac:dyDescent="0.25">
      <c r="B42" s="3">
        <v>1006</v>
      </c>
      <c r="C42" s="2" t="s">
        <v>83</v>
      </c>
      <c r="D42" s="8">
        <v>1052072</v>
      </c>
      <c r="E42" s="8"/>
      <c r="F42" s="8"/>
      <c r="G42" s="8"/>
      <c r="H42" s="8"/>
      <c r="I42" s="8"/>
      <c r="J42" s="8"/>
      <c r="K42" s="8"/>
      <c r="L42" s="8"/>
      <c r="M42" s="8">
        <f t="shared" si="1"/>
        <v>1052072</v>
      </c>
    </row>
    <row r="43" spans="2:13" x14ac:dyDescent="0.25">
      <c r="B43" s="4">
        <v>1100</v>
      </c>
      <c r="C43" s="5" t="s">
        <v>84</v>
      </c>
      <c r="D43" s="7">
        <f>D44+D45</f>
        <v>4841605</v>
      </c>
      <c r="E43" s="7">
        <f t="shared" ref="E43:M43" si="10">E44+E45</f>
        <v>0</v>
      </c>
      <c r="F43" s="7">
        <f t="shared" si="10"/>
        <v>0</v>
      </c>
      <c r="G43" s="7">
        <f t="shared" si="10"/>
        <v>0</v>
      </c>
      <c r="H43" s="7">
        <f t="shared" si="10"/>
        <v>0</v>
      </c>
      <c r="I43" s="7">
        <f t="shared" si="10"/>
        <v>0</v>
      </c>
      <c r="J43" s="7">
        <f t="shared" si="10"/>
        <v>0</v>
      </c>
      <c r="K43" s="7">
        <f t="shared" si="10"/>
        <v>0</v>
      </c>
      <c r="L43" s="7">
        <f t="shared" si="10"/>
        <v>185000</v>
      </c>
      <c r="M43" s="7">
        <f t="shared" si="10"/>
        <v>5026605</v>
      </c>
    </row>
    <row r="44" spans="2:13" x14ac:dyDescent="0.25">
      <c r="B44" s="3">
        <v>1101</v>
      </c>
      <c r="C44" s="1" t="s">
        <v>85</v>
      </c>
      <c r="D44" s="8">
        <v>4601605</v>
      </c>
      <c r="E44" s="8"/>
      <c r="F44" s="8"/>
      <c r="G44" s="8"/>
      <c r="H44" s="8"/>
      <c r="I44" s="8"/>
      <c r="J44" s="8"/>
      <c r="K44" s="8"/>
      <c r="L44" s="8">
        <v>185000</v>
      </c>
      <c r="M44" s="8">
        <f t="shared" si="1"/>
        <v>4786605</v>
      </c>
    </row>
    <row r="45" spans="2:13" x14ac:dyDescent="0.25">
      <c r="B45" s="3">
        <v>1102</v>
      </c>
      <c r="C45" s="1" t="s">
        <v>86</v>
      </c>
      <c r="D45" s="8">
        <v>240000</v>
      </c>
      <c r="E45" s="8"/>
      <c r="F45" s="8"/>
      <c r="G45" s="8"/>
      <c r="H45" s="8"/>
      <c r="I45" s="8"/>
      <c r="J45" s="8"/>
      <c r="K45" s="8"/>
      <c r="L45" s="8"/>
      <c r="M45" s="8">
        <f t="shared" si="1"/>
        <v>240000</v>
      </c>
    </row>
    <row r="46" spans="2:13" ht="63" customHeight="1" x14ac:dyDescent="0.25">
      <c r="B46" s="4">
        <v>1400</v>
      </c>
      <c r="C46" s="6" t="s">
        <v>87</v>
      </c>
      <c r="D46" s="7">
        <f>D47+D48</f>
        <v>708000</v>
      </c>
      <c r="E46" s="7">
        <f t="shared" ref="E46:M46" si="11">E47+E48</f>
        <v>5000000</v>
      </c>
      <c r="F46" s="7">
        <f t="shared" si="11"/>
        <v>1894000</v>
      </c>
      <c r="G46" s="7">
        <f t="shared" si="11"/>
        <v>0</v>
      </c>
      <c r="H46" s="7">
        <f t="shared" si="11"/>
        <v>0</v>
      </c>
      <c r="I46" s="7">
        <f t="shared" si="11"/>
        <v>0</v>
      </c>
      <c r="J46" s="7">
        <f t="shared" si="11"/>
        <v>422000</v>
      </c>
      <c r="K46" s="7">
        <f t="shared" si="11"/>
        <v>0</v>
      </c>
      <c r="L46" s="7">
        <f t="shared" si="11"/>
        <v>0</v>
      </c>
      <c r="M46" s="7">
        <f t="shared" si="11"/>
        <v>8024000</v>
      </c>
    </row>
    <row r="47" spans="2:13" ht="60.75" customHeight="1" x14ac:dyDescent="0.25">
      <c r="B47" s="3">
        <v>1401</v>
      </c>
      <c r="C47" s="2" t="s">
        <v>88</v>
      </c>
      <c r="D47" s="8">
        <v>708000</v>
      </c>
      <c r="E47" s="8"/>
      <c r="F47" s="8"/>
      <c r="G47" s="8"/>
      <c r="H47" s="8"/>
      <c r="I47" s="8"/>
      <c r="J47" s="8"/>
      <c r="K47" s="8"/>
      <c r="L47" s="8"/>
      <c r="M47" s="8">
        <f t="shared" si="1"/>
        <v>708000</v>
      </c>
    </row>
    <row r="48" spans="2:13" ht="30" x14ac:dyDescent="0.25">
      <c r="B48" s="3">
        <v>1403</v>
      </c>
      <c r="C48" s="2" t="s">
        <v>89</v>
      </c>
      <c r="D48" s="8">
        <v>0</v>
      </c>
      <c r="E48" s="8">
        <v>5000000</v>
      </c>
      <c r="F48" s="8">
        <v>1894000</v>
      </c>
      <c r="G48" s="8"/>
      <c r="H48" s="8"/>
      <c r="I48" s="8"/>
      <c r="J48" s="8">
        <v>422000</v>
      </c>
      <c r="K48" s="8"/>
      <c r="L48" s="8"/>
      <c r="M48" s="8">
        <f t="shared" si="1"/>
        <v>7316000</v>
      </c>
    </row>
    <row r="49" spans="2:13" x14ac:dyDescent="0.25">
      <c r="B49" s="1"/>
      <c r="C49" s="1"/>
      <c r="D49" s="10">
        <f>D5+D13+D15+D18+D23+D27+D29+D35+D38+D43+D46</f>
        <v>239964373.57000002</v>
      </c>
      <c r="E49" s="10">
        <f t="shared" ref="E49:M49" si="12">E5+E13+E15+E18+E23+E27+E29+E35+E38+E43+E46</f>
        <v>11355951.1</v>
      </c>
      <c r="F49" s="10">
        <f t="shared" si="12"/>
        <v>25409058</v>
      </c>
      <c r="G49" s="10">
        <f t="shared" si="12"/>
        <v>9256313.9800000004</v>
      </c>
      <c r="H49" s="10">
        <f t="shared" si="12"/>
        <v>-513859.58000000007</v>
      </c>
      <c r="I49" s="10">
        <f t="shared" si="12"/>
        <v>23538</v>
      </c>
      <c r="J49" s="10">
        <f t="shared" si="12"/>
        <v>3554113.68</v>
      </c>
      <c r="K49" s="10">
        <f t="shared" si="12"/>
        <v>2456349.44</v>
      </c>
      <c r="L49" s="10">
        <f t="shared" si="12"/>
        <v>-6449787.6899999995</v>
      </c>
      <c r="M49" s="10">
        <f t="shared" si="12"/>
        <v>285056050.5</v>
      </c>
    </row>
  </sheetData>
  <mergeCells count="1">
    <mergeCell ref="C2:L2"/>
  </mergeCells>
  <pageMargins left="0" right="0" top="0" bottom="0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2018-03-29T13:31:19Z</cp:lastPrinted>
  <dcterms:created xsi:type="dcterms:W3CDTF">2018-03-27T08:01:39Z</dcterms:created>
  <dcterms:modified xsi:type="dcterms:W3CDTF">2018-03-29T13:37:05Z</dcterms:modified>
</cp:coreProperties>
</file>