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Table1!$4:$6</definedName>
    <definedName name="_xlnm.Print_Area" localSheetId="0">Table1!$A$1:$M$110</definedName>
  </definedNames>
  <calcPr calcId="125725"/>
</workbook>
</file>

<file path=xl/calcChain.xml><?xml version="1.0" encoding="utf-8"?>
<calcChain xmlns="http://schemas.openxmlformats.org/spreadsheetml/2006/main">
  <c r="J21" i="1"/>
  <c r="J51"/>
  <c r="J14" s="1"/>
  <c r="J88"/>
  <c r="J82" s="1"/>
  <c r="J86" s="1"/>
  <c r="J100"/>
  <c r="J15"/>
  <c r="I21"/>
  <c r="I51"/>
  <c r="I56" s="1"/>
  <c r="I82"/>
  <c r="K21"/>
  <c r="K14" s="1"/>
  <c r="K82"/>
  <c r="K86" s="1"/>
  <c r="K100"/>
  <c r="K52"/>
  <c r="K15"/>
  <c r="L21"/>
  <c r="L51"/>
  <c r="L14" s="1"/>
  <c r="L82"/>
  <c r="M21"/>
  <c r="M25" s="1"/>
  <c r="M14"/>
  <c r="M19" s="1"/>
  <c r="I16"/>
  <c r="I9" s="1"/>
  <c r="I101"/>
  <c r="I104" s="1"/>
  <c r="J53"/>
  <c r="J16"/>
  <c r="J9"/>
  <c r="K53"/>
  <c r="K16" s="1"/>
  <c r="K9" s="1"/>
  <c r="L53"/>
  <c r="L16" s="1"/>
  <c r="L9" s="1"/>
  <c r="M16"/>
  <c r="M9"/>
  <c r="K25"/>
  <c r="L25"/>
  <c r="J25"/>
  <c r="L31"/>
  <c r="M31"/>
  <c r="K31"/>
  <c r="K18"/>
  <c r="J56"/>
  <c r="I106"/>
  <c r="K68"/>
  <c r="L68"/>
  <c r="J68"/>
  <c r="J18"/>
  <c r="J11" s="1"/>
  <c r="J92"/>
  <c r="K92"/>
  <c r="L92"/>
  <c r="I92"/>
  <c r="L49"/>
  <c r="L62"/>
  <c r="L110"/>
  <c r="L104"/>
  <c r="L98"/>
  <c r="L86"/>
  <c r="J80"/>
  <c r="K80"/>
  <c r="L80"/>
  <c r="I80"/>
  <c r="J74"/>
  <c r="K74"/>
  <c r="L74"/>
  <c r="I74"/>
  <c r="J49"/>
  <c r="K49"/>
  <c r="I49"/>
  <c r="I98"/>
  <c r="I86"/>
  <c r="K110"/>
  <c r="J110"/>
  <c r="I110"/>
  <c r="K104"/>
  <c r="K62"/>
  <c r="J62"/>
  <c r="I18"/>
  <c r="I11"/>
  <c r="I62"/>
  <c r="I25"/>
  <c r="K11"/>
  <c r="J104"/>
  <c r="J19" l="1"/>
  <c r="J8"/>
  <c r="J12" s="1"/>
  <c r="L8"/>
  <c r="L12" s="1"/>
  <c r="L19"/>
  <c r="K8"/>
  <c r="K12" s="1"/>
  <c r="K19"/>
  <c r="N9"/>
  <c r="M8"/>
  <c r="M12" s="1"/>
  <c r="I14"/>
  <c r="K56"/>
  <c r="I8" l="1"/>
  <c r="I19"/>
  <c r="N8" l="1"/>
  <c r="N12" s="1"/>
  <c r="I12"/>
</calcChain>
</file>

<file path=xl/sharedStrings.xml><?xml version="1.0" encoding="utf-8"?>
<sst xmlns="http://schemas.openxmlformats.org/spreadsheetml/2006/main" count="185" uniqueCount="66">
  <si>
    <t/>
  </si>
  <si>
    <t>№ пп</t>
  </si>
  <si>
    <t>Код бюджетной классификации</t>
  </si>
  <si>
    <t>Объём средств на реализацию, рублей</t>
  </si>
  <si>
    <t>ОМ</t>
  </si>
  <si>
    <t>НР</t>
  </si>
  <si>
    <t>2019 год</t>
  </si>
  <si>
    <t>2020 год</t>
  </si>
  <si>
    <t>2021 год</t>
  </si>
  <si>
    <t>1</t>
  </si>
  <si>
    <t>2</t>
  </si>
  <si>
    <t>4</t>
  </si>
  <si>
    <t>средства местных бюджетов</t>
  </si>
  <si>
    <t>внебюджетные средства</t>
  </si>
  <si>
    <t>итого</t>
  </si>
  <si>
    <t>1.</t>
  </si>
  <si>
    <t>1.3.</t>
  </si>
  <si>
    <t>1.1.</t>
  </si>
  <si>
    <t>1.2.</t>
  </si>
  <si>
    <t>2.</t>
  </si>
  <si>
    <t>Подпрограмма "Модернизация объектов коммунальной инфраструктуры "</t>
  </si>
  <si>
    <t xml:space="preserve">Подготовка ЖКХ к зиме, в том числе: </t>
  </si>
  <si>
    <t>Изготовление проектно-сметной документации на  капитальный ремонт или реконструкцию инженерных коммуникаций, в том числе  проведение согласований проектно-сметной документации, получение технических условий, проведение государственной экспертизы по объектам</t>
  </si>
  <si>
    <t>Проведение капитального ремонта или реконструкции объектов жилищно-коммунального хозяйства</t>
  </si>
  <si>
    <t xml:space="preserve">План реализации подпрограммы "Модернизация объектов коммунальной инфраструктуры» 
муниципальной программы «Строительство и архитектура в Мглинском районе»
</t>
  </si>
  <si>
    <t>ППМП</t>
  </si>
  <si>
    <t>средства местного бюджета</t>
  </si>
  <si>
    <t>поступления из областного бюджета</t>
  </si>
  <si>
    <t xml:space="preserve"> поступления  федерального бюджета</t>
  </si>
  <si>
    <t xml:space="preserve"> поступления из федерального бюджета</t>
  </si>
  <si>
    <t>поступления из федерального бюджета</t>
  </si>
  <si>
    <t>02</t>
  </si>
  <si>
    <t>МП</t>
  </si>
  <si>
    <t>Изготовление проектно-сметной документации на  капитальный ремонт водопроводной сети по ул.Щорса в г.Мглине Брянской области</t>
  </si>
  <si>
    <t>Приобретение насосов ЭЦВ</t>
  </si>
  <si>
    <t xml:space="preserve">Приобретение техники для предприятий жилищно-коммунального хозяйства, в том числе: </t>
  </si>
  <si>
    <t>Капитальный ремонт водопроводной сети по ул.Калинина и ул.М. Горького в г.Мглине Брянской области</t>
  </si>
  <si>
    <t>Приобретение станции погружных насосов</t>
  </si>
  <si>
    <t>Приобретение вакуумной машины для  МУП "Мглинский районный водоканал"</t>
  </si>
  <si>
    <t>2022 год</t>
  </si>
  <si>
    <t>S3450</t>
  </si>
  <si>
    <t>901</t>
  </si>
  <si>
    <t>41</t>
  </si>
  <si>
    <t>S3430</t>
  </si>
  <si>
    <t>Капитальный ремонт водопроводной сети по ул.Щорса в г.Мглине Брянской области</t>
  </si>
  <si>
    <t>1.2.1.</t>
  </si>
  <si>
    <t>1.2.2.</t>
  </si>
  <si>
    <t>1.2.3.</t>
  </si>
  <si>
    <t>1.2.4.</t>
  </si>
  <si>
    <t>1.3.1.</t>
  </si>
  <si>
    <t>1.3.2.</t>
  </si>
  <si>
    <t>2.1.</t>
  </si>
  <si>
    <t>x</t>
  </si>
  <si>
    <t>2023 год</t>
  </si>
  <si>
    <t>1.1.2.</t>
  </si>
  <si>
    <r>
      <t>1.1.1</t>
    </r>
    <r>
      <rPr>
        <b/>
        <sz val="12"/>
        <color indexed="8"/>
        <rFont val="Times New Roman"/>
        <family val="1"/>
        <charset val="204"/>
      </rPr>
      <t>.</t>
    </r>
  </si>
  <si>
    <t>1.1.3.</t>
  </si>
  <si>
    <t>1.1.4.</t>
  </si>
  <si>
    <t>Изготовление проектно-сметной документации на  капитальный ремонт водопроводной сети в н.п. Дивовка Мглинского района Брянской области</t>
  </si>
  <si>
    <t>Изготовление проектно-сметной документации на  капитальный ремонт водопроводной сети в н.п. Католино Мглинского района Брянской области</t>
  </si>
  <si>
    <t>Изготовление проектно-сметной документации на  капитальный ремонт водопроводной сети по 4 пер. Первомайского в г.Мглине Брянской области</t>
  </si>
  <si>
    <t>ГРБС</t>
  </si>
  <si>
    <t>Муниципальная программа, подпрограмма, основное мероприятие (проект(программа)), направление расходов, мероприятие</t>
  </si>
  <si>
    <t>Капитальный ремонт водопроводной сети в н.п. Дивовка Мглинского района Брянской области</t>
  </si>
  <si>
    <t xml:space="preserve">Приложение №3 к  постановлению администрации                                                       Мглинского района                                                                                                                          от                                          №                                                              Приложение 1 к подпрограмме "Модернизация объектов коммунальной инфраструктуры» муниципальной программы «Строительство и архитектура в Мглинском районе»
</t>
  </si>
  <si>
    <t xml:space="preserve"> Приобретение оборудования для объектов жилищно - коммунального  хозяйства                         </t>
  </si>
</sst>
</file>

<file path=xl/styles.xml><?xml version="1.0" encoding="utf-8"?>
<styleSheet xmlns="http://schemas.openxmlformats.org/spreadsheetml/2006/main">
  <fonts count="8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4" fontId="3" fillId="2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110"/>
  <sheetViews>
    <sheetView tabSelected="1" view="pageBreakPreview" topLeftCell="A82" zoomScale="75" workbookViewId="0">
      <selection activeCell="I26" sqref="I26"/>
    </sheetView>
  </sheetViews>
  <sheetFormatPr defaultRowHeight="15.75"/>
  <cols>
    <col min="1" max="1" width="4.5" customWidth="1"/>
    <col min="2" max="2" width="9.1640625" style="1" customWidth="1"/>
    <col min="3" max="3" width="40.33203125" style="1" customWidth="1"/>
    <col min="4" max="4" width="8.6640625" style="1" customWidth="1"/>
    <col min="5" max="5" width="6.5" style="1" customWidth="1"/>
    <col min="6" max="6" width="7" style="1" customWidth="1"/>
    <col min="7" max="7" width="7.5" style="1" customWidth="1"/>
    <col min="8" max="8" width="11.33203125" style="1" customWidth="1"/>
    <col min="9" max="9" width="18.83203125" style="1" customWidth="1"/>
    <col min="10" max="10" width="20.1640625" style="1" customWidth="1"/>
    <col min="11" max="13" width="19.1640625" style="1" customWidth="1"/>
    <col min="14" max="14" width="13.5" bestFit="1" customWidth="1"/>
  </cols>
  <sheetData>
    <row r="1" spans="2:14" ht="134.25" customHeight="1">
      <c r="J1" s="16" t="s">
        <v>64</v>
      </c>
      <c r="K1" s="16"/>
      <c r="L1" s="16"/>
      <c r="M1" s="16"/>
    </row>
    <row r="2" spans="2:14" ht="45.75" customHeight="1">
      <c r="B2" s="17" t="s">
        <v>24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2:14">
      <c r="B3" s="1" t="s">
        <v>0</v>
      </c>
    </row>
    <row r="4" spans="2:14" ht="53.1" customHeight="1">
      <c r="B4" s="15" t="s">
        <v>1</v>
      </c>
      <c r="C4" s="15" t="s">
        <v>62</v>
      </c>
      <c r="D4" s="15" t="s">
        <v>2</v>
      </c>
      <c r="E4" s="15"/>
      <c r="F4" s="15"/>
      <c r="G4" s="15"/>
      <c r="H4" s="15"/>
      <c r="I4" s="15" t="s">
        <v>3</v>
      </c>
      <c r="J4" s="15"/>
      <c r="K4" s="15"/>
      <c r="L4" s="15"/>
      <c r="M4" s="15"/>
    </row>
    <row r="5" spans="2:14" ht="126" customHeight="1">
      <c r="B5" s="15" t="s">
        <v>0</v>
      </c>
      <c r="C5" s="15" t="s">
        <v>0</v>
      </c>
      <c r="D5" s="7" t="s">
        <v>61</v>
      </c>
      <c r="E5" s="7" t="s">
        <v>32</v>
      </c>
      <c r="F5" s="7" t="s">
        <v>25</v>
      </c>
      <c r="G5" s="7" t="s">
        <v>4</v>
      </c>
      <c r="H5" s="7" t="s">
        <v>5</v>
      </c>
      <c r="I5" s="7" t="s">
        <v>6</v>
      </c>
      <c r="J5" s="7" t="s">
        <v>7</v>
      </c>
      <c r="K5" s="7" t="s">
        <v>8</v>
      </c>
      <c r="L5" s="7" t="s">
        <v>39</v>
      </c>
      <c r="M5" s="7" t="s">
        <v>53</v>
      </c>
    </row>
    <row r="6" spans="2:14" ht="22.7" customHeight="1">
      <c r="B6" s="8" t="s">
        <v>9</v>
      </c>
      <c r="C6" s="8" t="s">
        <v>10</v>
      </c>
      <c r="D6" s="8">
        <v>3</v>
      </c>
      <c r="E6" s="8">
        <v>4</v>
      </c>
      <c r="F6" s="8">
        <v>5</v>
      </c>
      <c r="G6" s="8">
        <v>6</v>
      </c>
      <c r="H6" s="8">
        <v>7</v>
      </c>
      <c r="I6" s="8">
        <v>8</v>
      </c>
      <c r="J6" s="8">
        <v>9</v>
      </c>
      <c r="K6" s="8">
        <v>10</v>
      </c>
      <c r="L6" s="8">
        <v>11</v>
      </c>
      <c r="M6" s="8">
        <v>12</v>
      </c>
    </row>
    <row r="7" spans="2:14" ht="53.25" customHeight="1">
      <c r="B7" s="21"/>
      <c r="C7" s="9" t="s">
        <v>20</v>
      </c>
      <c r="D7" s="8"/>
      <c r="E7" s="8"/>
      <c r="F7" s="8"/>
      <c r="G7" s="8"/>
      <c r="H7" s="8"/>
      <c r="I7" s="8"/>
      <c r="J7" s="8"/>
      <c r="K7" s="8"/>
      <c r="L7" s="8"/>
      <c r="M7" s="8"/>
    </row>
    <row r="8" spans="2:14">
      <c r="B8" s="21"/>
      <c r="C8" s="10" t="s">
        <v>26</v>
      </c>
      <c r="D8" s="11">
        <v>901</v>
      </c>
      <c r="E8" s="12" t="s">
        <v>31</v>
      </c>
      <c r="F8" s="11">
        <v>4</v>
      </c>
      <c r="G8" s="11" t="s">
        <v>52</v>
      </c>
      <c r="H8" s="11" t="s">
        <v>52</v>
      </c>
      <c r="I8" s="2">
        <f>I14+I100</f>
        <v>926174.13</v>
      </c>
      <c r="J8" s="2">
        <f>J14+J100+J15</f>
        <v>971999</v>
      </c>
      <c r="K8" s="2">
        <f>K14+K100+K15</f>
        <v>326316</v>
      </c>
      <c r="L8" s="2">
        <f>L14+L100</f>
        <v>100000</v>
      </c>
      <c r="M8" s="2">
        <f>M14+M100</f>
        <v>100000</v>
      </c>
      <c r="N8" s="3">
        <f>I8+J8+K8+L8+M8</f>
        <v>2424489.13</v>
      </c>
    </row>
    <row r="9" spans="2:14" ht="31.5">
      <c r="B9" s="21"/>
      <c r="C9" s="10" t="s">
        <v>27</v>
      </c>
      <c r="D9" s="11">
        <v>901</v>
      </c>
      <c r="E9" s="12" t="s">
        <v>31</v>
      </c>
      <c r="F9" s="11">
        <v>4</v>
      </c>
      <c r="G9" s="11" t="s">
        <v>52</v>
      </c>
      <c r="H9" s="11" t="s">
        <v>52</v>
      </c>
      <c r="I9" s="2">
        <f>I16+I101</f>
        <v>1997058.34</v>
      </c>
      <c r="J9" s="2">
        <f>J16+J101</f>
        <v>300000</v>
      </c>
      <c r="K9" s="2">
        <f>K16</f>
        <v>500000</v>
      </c>
      <c r="L9" s="2">
        <f>L16+L101</f>
        <v>0</v>
      </c>
      <c r="M9" s="2">
        <f>M16+M101</f>
        <v>0</v>
      </c>
      <c r="N9" s="3">
        <f>I9+J9+K9+L9+M9</f>
        <v>2797058.34</v>
      </c>
    </row>
    <row r="10" spans="2:14" ht="31.5">
      <c r="B10" s="21"/>
      <c r="C10" s="10" t="s">
        <v>30</v>
      </c>
      <c r="D10" s="11">
        <v>901</v>
      </c>
      <c r="E10" s="12" t="s">
        <v>31</v>
      </c>
      <c r="F10" s="11">
        <v>4</v>
      </c>
      <c r="G10" s="11" t="s">
        <v>52</v>
      </c>
      <c r="H10" s="11" t="s">
        <v>52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</row>
    <row r="11" spans="2:14">
      <c r="B11" s="21"/>
      <c r="C11" s="10" t="s">
        <v>13</v>
      </c>
      <c r="D11" s="11">
        <v>901</v>
      </c>
      <c r="E11" s="12" t="s">
        <v>31</v>
      </c>
      <c r="F11" s="11">
        <v>4</v>
      </c>
      <c r="G11" s="11" t="s">
        <v>52</v>
      </c>
      <c r="H11" s="11" t="s">
        <v>52</v>
      </c>
      <c r="I11" s="2">
        <f>I18+I18</f>
        <v>0</v>
      </c>
      <c r="J11" s="2">
        <f>J18+J18</f>
        <v>0</v>
      </c>
      <c r="K11" s="2">
        <f>K18+K18</f>
        <v>0</v>
      </c>
      <c r="L11" s="2">
        <v>0</v>
      </c>
      <c r="M11" s="2">
        <v>0</v>
      </c>
    </row>
    <row r="12" spans="2:14" ht="22.7" customHeight="1">
      <c r="B12" s="21"/>
      <c r="C12" s="4" t="s">
        <v>14</v>
      </c>
      <c r="D12" s="13"/>
      <c r="E12" s="13"/>
      <c r="F12" s="13"/>
      <c r="G12" s="13"/>
      <c r="H12" s="13"/>
      <c r="I12" s="2">
        <f>SUM(I8+I9+I10+I11)</f>
        <v>2923232.47</v>
      </c>
      <c r="J12" s="2">
        <f>SUM(J8:J11)</f>
        <v>1271999</v>
      </c>
      <c r="K12" s="2">
        <f>SUM(K8:K11)</f>
        <v>826316</v>
      </c>
      <c r="L12" s="2">
        <f>SUM(L8:L11)</f>
        <v>100000</v>
      </c>
      <c r="M12" s="2">
        <f>SUM(M8:M11)</f>
        <v>100000</v>
      </c>
      <c r="N12" s="3">
        <f>N8+N9</f>
        <v>5221547.47</v>
      </c>
    </row>
    <row r="13" spans="2:14" ht="33" customHeight="1">
      <c r="B13" s="18" t="s">
        <v>15</v>
      </c>
      <c r="C13" s="5" t="s">
        <v>21</v>
      </c>
      <c r="D13" s="13"/>
      <c r="E13" s="13"/>
      <c r="F13" s="13"/>
      <c r="G13" s="13"/>
      <c r="H13" s="13"/>
      <c r="I13" s="2"/>
      <c r="J13" s="2"/>
      <c r="K13" s="2"/>
      <c r="L13" s="2"/>
      <c r="M13" s="2"/>
      <c r="N13" s="3"/>
    </row>
    <row r="14" spans="2:14">
      <c r="B14" s="18"/>
      <c r="C14" s="18" t="s">
        <v>26</v>
      </c>
      <c r="D14" s="11">
        <v>901</v>
      </c>
      <c r="E14" s="12" t="s">
        <v>31</v>
      </c>
      <c r="F14" s="11">
        <v>4</v>
      </c>
      <c r="G14" s="11">
        <v>41</v>
      </c>
      <c r="H14" s="11">
        <v>81740</v>
      </c>
      <c r="I14" s="2">
        <f>I21+I51+I82</f>
        <v>830000</v>
      </c>
      <c r="J14" s="2">
        <f>J21+J51+J82</f>
        <v>956209</v>
      </c>
      <c r="K14" s="2">
        <f>K21+K51+K82</f>
        <v>300000</v>
      </c>
      <c r="L14" s="2">
        <f>L21+L51+L82</f>
        <v>100000</v>
      </c>
      <c r="M14" s="2">
        <f>M21+M51+M82</f>
        <v>100000</v>
      </c>
    </row>
    <row r="15" spans="2:14">
      <c r="B15" s="18"/>
      <c r="C15" s="18"/>
      <c r="D15" s="11">
        <v>901</v>
      </c>
      <c r="E15" s="11">
        <v>2</v>
      </c>
      <c r="F15" s="11">
        <v>4</v>
      </c>
      <c r="G15" s="11">
        <v>41</v>
      </c>
      <c r="H15" s="11" t="s">
        <v>40</v>
      </c>
      <c r="I15" s="2">
        <v>0</v>
      </c>
      <c r="J15" s="2">
        <f>J52</f>
        <v>15790</v>
      </c>
      <c r="K15" s="2">
        <f>K52</f>
        <v>26316</v>
      </c>
      <c r="L15" s="2">
        <v>0</v>
      </c>
      <c r="M15" s="2">
        <v>0</v>
      </c>
    </row>
    <row r="16" spans="2:14" ht="31.5">
      <c r="B16" s="18"/>
      <c r="C16" s="10" t="s">
        <v>27</v>
      </c>
      <c r="D16" s="11">
        <v>901</v>
      </c>
      <c r="E16" s="11">
        <v>2</v>
      </c>
      <c r="F16" s="11">
        <v>4</v>
      </c>
      <c r="G16" s="11">
        <v>41</v>
      </c>
      <c r="H16" s="11" t="s">
        <v>40</v>
      </c>
      <c r="I16" s="2">
        <f>I22+I53+I83</f>
        <v>0</v>
      </c>
      <c r="J16" s="2">
        <f>J22+J53+J83</f>
        <v>300000</v>
      </c>
      <c r="K16" s="2">
        <f>K22+K53+K83</f>
        <v>500000</v>
      </c>
      <c r="L16" s="2">
        <f>L22+L53+L83</f>
        <v>0</v>
      </c>
      <c r="M16" s="2">
        <f>M22+M53+M83</f>
        <v>0</v>
      </c>
    </row>
    <row r="17" spans="2:13" ht="31.5">
      <c r="B17" s="18"/>
      <c r="C17" s="10" t="s">
        <v>29</v>
      </c>
      <c r="D17" s="11"/>
      <c r="E17" s="12"/>
      <c r="F17" s="11"/>
      <c r="G17" s="11"/>
      <c r="H17" s="11"/>
      <c r="I17" s="2">
        <v>0</v>
      </c>
      <c r="J17" s="2">
        <v>0</v>
      </c>
      <c r="K17" s="2">
        <v>0</v>
      </c>
      <c r="L17" s="2">
        <v>0</v>
      </c>
      <c r="M17" s="2">
        <v>0</v>
      </c>
    </row>
    <row r="18" spans="2:13">
      <c r="B18" s="18"/>
      <c r="C18" s="10" t="s">
        <v>13</v>
      </c>
      <c r="D18" s="11"/>
      <c r="E18" s="11"/>
      <c r="F18" s="11"/>
      <c r="G18" s="11"/>
      <c r="H18" s="11"/>
      <c r="I18" s="2">
        <f>I24+I55+I85</f>
        <v>0</v>
      </c>
      <c r="J18" s="2">
        <f>J24+J55+J85</f>
        <v>0</v>
      </c>
      <c r="K18" s="2">
        <f>K24+K55+K85</f>
        <v>0</v>
      </c>
      <c r="L18" s="2">
        <v>0</v>
      </c>
      <c r="M18" s="2">
        <v>0</v>
      </c>
    </row>
    <row r="19" spans="2:13">
      <c r="B19" s="18"/>
      <c r="C19" s="4" t="s">
        <v>14</v>
      </c>
      <c r="D19" s="13"/>
      <c r="E19" s="13"/>
      <c r="F19" s="13"/>
      <c r="G19" s="13"/>
      <c r="H19" s="13"/>
      <c r="I19" s="2">
        <f>SUM(I14:I18)</f>
        <v>830000</v>
      </c>
      <c r="J19" s="2">
        <f>J14+J15+J16</f>
        <v>1271999</v>
      </c>
      <c r="K19" s="2">
        <f>SUM(K14:K18)</f>
        <v>826316</v>
      </c>
      <c r="L19" s="2">
        <f>SUM(L14:L18)</f>
        <v>100000</v>
      </c>
      <c r="M19" s="2">
        <f>SUM(M14:M18)</f>
        <v>100000</v>
      </c>
    </row>
    <row r="20" spans="2:13" ht="142.5" customHeight="1">
      <c r="B20" s="18" t="s">
        <v>17</v>
      </c>
      <c r="C20" s="5" t="s">
        <v>22</v>
      </c>
      <c r="D20" s="13"/>
      <c r="E20" s="13"/>
      <c r="F20" s="13"/>
      <c r="G20" s="13"/>
      <c r="H20" s="13"/>
      <c r="I20" s="2"/>
      <c r="J20" s="2"/>
      <c r="K20" s="2"/>
      <c r="L20" s="2"/>
      <c r="M20" s="2"/>
    </row>
    <row r="21" spans="2:13">
      <c r="B21" s="18"/>
      <c r="C21" s="10" t="s">
        <v>12</v>
      </c>
      <c r="D21" s="11">
        <v>901</v>
      </c>
      <c r="E21" s="12" t="s">
        <v>31</v>
      </c>
      <c r="F21" s="11">
        <v>4</v>
      </c>
      <c r="G21" s="11">
        <v>41</v>
      </c>
      <c r="H21" s="11">
        <v>81740</v>
      </c>
      <c r="I21" s="2">
        <f>SUM(I45)</f>
        <v>50000</v>
      </c>
      <c r="J21" s="2">
        <f>J27+J33+J39+J45</f>
        <v>0</v>
      </c>
      <c r="K21" s="2">
        <f>K27+K33+K39+K45</f>
        <v>100000</v>
      </c>
      <c r="L21" s="2">
        <f>L27+L33+L39+L45</f>
        <v>100000</v>
      </c>
      <c r="M21" s="2">
        <f>M27+M33+M39+M45</f>
        <v>100000</v>
      </c>
    </row>
    <row r="22" spans="2:13" ht="31.5">
      <c r="B22" s="18"/>
      <c r="C22" s="10" t="s">
        <v>27</v>
      </c>
      <c r="D22" s="11"/>
      <c r="E22" s="11"/>
      <c r="F22" s="11"/>
      <c r="G22" s="11"/>
      <c r="H22" s="11"/>
      <c r="I22" s="2">
        <v>0</v>
      </c>
      <c r="J22" s="2">
        <v>0</v>
      </c>
      <c r="K22" s="2">
        <v>0</v>
      </c>
      <c r="L22" s="2">
        <v>0</v>
      </c>
      <c r="M22" s="2">
        <v>0</v>
      </c>
    </row>
    <row r="23" spans="2:13" ht="31.5">
      <c r="B23" s="18"/>
      <c r="C23" s="10" t="s">
        <v>28</v>
      </c>
      <c r="D23" s="11"/>
      <c r="E23" s="12"/>
      <c r="F23" s="11"/>
      <c r="G23" s="11"/>
      <c r="H23" s="11"/>
      <c r="I23" s="2">
        <v>0</v>
      </c>
      <c r="J23" s="2">
        <v>0</v>
      </c>
      <c r="K23" s="2">
        <v>0</v>
      </c>
      <c r="L23" s="2">
        <v>0</v>
      </c>
      <c r="M23" s="2">
        <v>0</v>
      </c>
    </row>
    <row r="24" spans="2:13">
      <c r="B24" s="18"/>
      <c r="C24" s="10" t="s">
        <v>13</v>
      </c>
      <c r="D24" s="11"/>
      <c r="E24" s="11"/>
      <c r="F24" s="11"/>
      <c r="G24" s="11"/>
      <c r="H24" s="11"/>
      <c r="I24" s="2">
        <v>0</v>
      </c>
      <c r="J24" s="2">
        <v>0</v>
      </c>
      <c r="K24" s="2">
        <v>0</v>
      </c>
      <c r="L24" s="2">
        <v>0</v>
      </c>
      <c r="M24" s="2">
        <v>0</v>
      </c>
    </row>
    <row r="25" spans="2:13" ht="14.45" customHeight="1">
      <c r="B25" s="18"/>
      <c r="C25" s="4" t="s">
        <v>14</v>
      </c>
      <c r="D25" s="13"/>
      <c r="E25" s="13"/>
      <c r="F25" s="13"/>
      <c r="G25" s="13"/>
      <c r="H25" s="13"/>
      <c r="I25" s="2">
        <f>SUM(I21:I24)</f>
        <v>50000</v>
      </c>
      <c r="J25" s="2">
        <f>J21+J22+J23</f>
        <v>0</v>
      </c>
      <c r="K25" s="2">
        <f>K21+K22+K23</f>
        <v>100000</v>
      </c>
      <c r="L25" s="2">
        <f>L21+L22+L23</f>
        <v>100000</v>
      </c>
      <c r="M25" s="2">
        <f>M21+M22+M23</f>
        <v>100000</v>
      </c>
    </row>
    <row r="26" spans="2:13" ht="75">
      <c r="B26" s="22" t="s">
        <v>55</v>
      </c>
      <c r="C26" s="14" t="s">
        <v>58</v>
      </c>
      <c r="D26" s="13"/>
      <c r="E26" s="13"/>
      <c r="F26" s="13"/>
      <c r="G26" s="13"/>
      <c r="H26" s="13"/>
      <c r="I26" s="2"/>
      <c r="J26" s="2"/>
      <c r="K26" s="2"/>
      <c r="L26" s="2"/>
      <c r="M26" s="2"/>
    </row>
    <row r="27" spans="2:13">
      <c r="B27" s="22"/>
      <c r="C27" s="10" t="s">
        <v>12</v>
      </c>
      <c r="D27" s="11">
        <v>901</v>
      </c>
      <c r="E27" s="12" t="s">
        <v>31</v>
      </c>
      <c r="F27" s="11">
        <v>4</v>
      </c>
      <c r="G27" s="11">
        <v>41</v>
      </c>
      <c r="H27" s="11">
        <v>81740</v>
      </c>
      <c r="I27" s="2">
        <v>0</v>
      </c>
      <c r="J27" s="2">
        <v>0</v>
      </c>
      <c r="K27" s="2">
        <v>100000</v>
      </c>
      <c r="L27" s="2">
        <v>0</v>
      </c>
      <c r="M27" s="2">
        <v>0</v>
      </c>
    </row>
    <row r="28" spans="2:13" ht="31.5">
      <c r="B28" s="22"/>
      <c r="C28" s="10" t="s">
        <v>27</v>
      </c>
      <c r="D28" s="13"/>
      <c r="E28" s="13"/>
      <c r="F28" s="13"/>
      <c r="G28" s="13"/>
      <c r="H28" s="13"/>
      <c r="I28" s="2">
        <v>0</v>
      </c>
      <c r="J28" s="2">
        <v>0</v>
      </c>
      <c r="K28" s="2">
        <v>0</v>
      </c>
      <c r="L28" s="2">
        <v>0</v>
      </c>
      <c r="M28" s="2">
        <v>0</v>
      </c>
    </row>
    <row r="29" spans="2:13" ht="31.5">
      <c r="B29" s="22"/>
      <c r="C29" s="10" t="s">
        <v>28</v>
      </c>
      <c r="D29" s="13"/>
      <c r="E29" s="13"/>
      <c r="F29" s="13"/>
      <c r="G29" s="13"/>
      <c r="H29" s="13"/>
      <c r="I29" s="2">
        <v>0</v>
      </c>
      <c r="J29" s="2">
        <v>0</v>
      </c>
      <c r="K29" s="2">
        <v>0</v>
      </c>
      <c r="L29" s="2">
        <v>0</v>
      </c>
      <c r="M29" s="2">
        <v>0</v>
      </c>
    </row>
    <row r="30" spans="2:13">
      <c r="B30" s="22"/>
      <c r="C30" s="10" t="s">
        <v>13</v>
      </c>
      <c r="D30" s="13"/>
      <c r="E30" s="13"/>
      <c r="F30" s="13"/>
      <c r="G30" s="13"/>
      <c r="H30" s="13"/>
      <c r="I30" s="2">
        <v>0</v>
      </c>
      <c r="J30" s="2">
        <v>0</v>
      </c>
      <c r="K30" s="2">
        <v>0</v>
      </c>
      <c r="L30" s="2">
        <v>0</v>
      </c>
      <c r="M30" s="2">
        <v>0</v>
      </c>
    </row>
    <row r="31" spans="2:13" ht="14.45" customHeight="1">
      <c r="B31" s="22"/>
      <c r="C31" s="4" t="s">
        <v>14</v>
      </c>
      <c r="D31" s="13"/>
      <c r="E31" s="13"/>
      <c r="F31" s="13"/>
      <c r="G31" s="13"/>
      <c r="H31" s="13"/>
      <c r="I31" s="2">
        <v>0</v>
      </c>
      <c r="J31" s="2">
        <v>0</v>
      </c>
      <c r="K31" s="2">
        <f>K27+K28+K29</f>
        <v>100000</v>
      </c>
      <c r="L31" s="2">
        <f>L27+L28+L29</f>
        <v>0</v>
      </c>
      <c r="M31" s="2">
        <f>M27+M28+M29</f>
        <v>0</v>
      </c>
    </row>
    <row r="32" spans="2:13" ht="65.25" customHeight="1">
      <c r="B32" s="18" t="s">
        <v>54</v>
      </c>
      <c r="C32" s="14" t="s">
        <v>59</v>
      </c>
      <c r="D32" s="13"/>
      <c r="E32" s="13"/>
      <c r="F32" s="13"/>
      <c r="G32" s="13"/>
      <c r="H32" s="13"/>
      <c r="I32" s="2"/>
      <c r="J32" s="2"/>
      <c r="K32" s="2"/>
      <c r="L32" s="2"/>
      <c r="M32" s="2"/>
    </row>
    <row r="33" spans="2:13">
      <c r="B33" s="18"/>
      <c r="C33" s="10" t="s">
        <v>12</v>
      </c>
      <c r="D33" s="11">
        <v>901</v>
      </c>
      <c r="E33" s="12" t="s">
        <v>31</v>
      </c>
      <c r="F33" s="11">
        <v>4</v>
      </c>
      <c r="G33" s="11">
        <v>41</v>
      </c>
      <c r="H33" s="11">
        <v>81740</v>
      </c>
      <c r="I33" s="2">
        <v>0</v>
      </c>
      <c r="J33" s="2">
        <v>0</v>
      </c>
      <c r="K33" s="2">
        <v>0</v>
      </c>
      <c r="L33" s="2">
        <v>100000</v>
      </c>
      <c r="M33" s="2">
        <v>0</v>
      </c>
    </row>
    <row r="34" spans="2:13" ht="31.5">
      <c r="B34" s="18"/>
      <c r="C34" s="10" t="s">
        <v>27</v>
      </c>
      <c r="D34" s="13"/>
      <c r="E34" s="13"/>
      <c r="F34" s="13"/>
      <c r="G34" s="13"/>
      <c r="H34" s="13"/>
      <c r="I34" s="2">
        <v>0</v>
      </c>
      <c r="J34" s="2">
        <v>0</v>
      </c>
      <c r="K34" s="2">
        <v>0</v>
      </c>
      <c r="L34" s="2">
        <v>0</v>
      </c>
      <c r="M34" s="2">
        <v>0</v>
      </c>
    </row>
    <row r="35" spans="2:13" ht="31.5">
      <c r="B35" s="18"/>
      <c r="C35" s="10" t="s">
        <v>28</v>
      </c>
      <c r="D35" s="13"/>
      <c r="E35" s="13"/>
      <c r="F35" s="13"/>
      <c r="G35" s="13"/>
      <c r="H35" s="13"/>
      <c r="I35" s="2">
        <v>0</v>
      </c>
      <c r="J35" s="2">
        <v>0</v>
      </c>
      <c r="K35" s="2">
        <v>0</v>
      </c>
      <c r="L35" s="2">
        <v>0</v>
      </c>
      <c r="M35" s="2">
        <v>0</v>
      </c>
    </row>
    <row r="36" spans="2:13">
      <c r="B36" s="18"/>
      <c r="C36" s="10" t="s">
        <v>13</v>
      </c>
      <c r="D36" s="13"/>
      <c r="E36" s="13"/>
      <c r="F36" s="13"/>
      <c r="G36" s="13"/>
      <c r="H36" s="13"/>
      <c r="I36" s="2">
        <v>0</v>
      </c>
      <c r="J36" s="2">
        <v>0</v>
      </c>
      <c r="K36" s="2">
        <v>0</v>
      </c>
      <c r="L36" s="2">
        <v>0</v>
      </c>
      <c r="M36" s="2">
        <v>0</v>
      </c>
    </row>
    <row r="37" spans="2:13" ht="14.45" customHeight="1">
      <c r="B37" s="18"/>
      <c r="C37" s="4" t="s">
        <v>14</v>
      </c>
      <c r="D37" s="13"/>
      <c r="E37" s="13"/>
      <c r="F37" s="13"/>
      <c r="G37" s="13"/>
      <c r="H37" s="13"/>
      <c r="I37" s="2">
        <v>0</v>
      </c>
      <c r="J37" s="2">
        <v>0</v>
      </c>
      <c r="K37" s="2">
        <v>0</v>
      </c>
      <c r="L37" s="2">
        <v>100000</v>
      </c>
      <c r="M37" s="2">
        <v>0</v>
      </c>
    </row>
    <row r="38" spans="2:13" ht="84.75" customHeight="1">
      <c r="B38" s="18" t="s">
        <v>56</v>
      </c>
      <c r="C38" s="14" t="s">
        <v>60</v>
      </c>
      <c r="D38" s="13"/>
      <c r="E38" s="13"/>
      <c r="F38" s="13"/>
      <c r="G38" s="13"/>
      <c r="H38" s="13"/>
      <c r="I38" s="2"/>
      <c r="J38" s="2"/>
      <c r="K38" s="2"/>
      <c r="L38" s="2"/>
      <c r="M38" s="2"/>
    </row>
    <row r="39" spans="2:13">
      <c r="B39" s="18"/>
      <c r="C39" s="10" t="s">
        <v>12</v>
      </c>
      <c r="D39" s="11">
        <v>901</v>
      </c>
      <c r="E39" s="12" t="s">
        <v>31</v>
      </c>
      <c r="F39" s="11">
        <v>4</v>
      </c>
      <c r="G39" s="11">
        <v>41</v>
      </c>
      <c r="H39" s="11">
        <v>81740</v>
      </c>
      <c r="I39" s="2">
        <v>0</v>
      </c>
      <c r="J39" s="2">
        <v>0</v>
      </c>
      <c r="K39" s="2">
        <v>0</v>
      </c>
      <c r="L39" s="2">
        <v>0</v>
      </c>
      <c r="M39" s="2">
        <v>100000</v>
      </c>
    </row>
    <row r="40" spans="2:13" ht="31.5">
      <c r="B40" s="18"/>
      <c r="C40" s="10" t="s">
        <v>27</v>
      </c>
      <c r="D40" s="13"/>
      <c r="E40" s="13"/>
      <c r="F40" s="13"/>
      <c r="G40" s="13"/>
      <c r="H40" s="13"/>
      <c r="I40" s="2">
        <v>0</v>
      </c>
      <c r="J40" s="2">
        <v>0</v>
      </c>
      <c r="K40" s="2">
        <v>0</v>
      </c>
      <c r="L40" s="2">
        <v>0</v>
      </c>
      <c r="M40" s="2">
        <v>0</v>
      </c>
    </row>
    <row r="41" spans="2:13" ht="31.5">
      <c r="B41" s="18"/>
      <c r="C41" s="10" t="s">
        <v>28</v>
      </c>
      <c r="D41" s="13"/>
      <c r="E41" s="13"/>
      <c r="F41" s="13"/>
      <c r="G41" s="13"/>
      <c r="H41" s="13"/>
      <c r="I41" s="2">
        <v>0</v>
      </c>
      <c r="J41" s="2">
        <v>0</v>
      </c>
      <c r="K41" s="2">
        <v>0</v>
      </c>
      <c r="L41" s="2">
        <v>0</v>
      </c>
      <c r="M41" s="2">
        <v>0</v>
      </c>
    </row>
    <row r="42" spans="2:13">
      <c r="B42" s="18"/>
      <c r="C42" s="10" t="s">
        <v>13</v>
      </c>
      <c r="D42" s="13"/>
      <c r="E42" s="13"/>
      <c r="F42" s="13"/>
      <c r="G42" s="13"/>
      <c r="H42" s="13"/>
      <c r="I42" s="2">
        <v>0</v>
      </c>
      <c r="J42" s="2">
        <v>0</v>
      </c>
      <c r="K42" s="2">
        <v>0</v>
      </c>
      <c r="L42" s="2">
        <v>0</v>
      </c>
      <c r="M42" s="2">
        <v>0</v>
      </c>
    </row>
    <row r="43" spans="2:13" ht="14.45" customHeight="1">
      <c r="B43" s="18"/>
      <c r="C43" s="4" t="s">
        <v>14</v>
      </c>
      <c r="D43" s="13"/>
      <c r="E43" s="13"/>
      <c r="F43" s="13"/>
      <c r="G43" s="13"/>
      <c r="H43" s="13"/>
      <c r="I43" s="2">
        <v>0</v>
      </c>
      <c r="J43" s="2">
        <v>0</v>
      </c>
      <c r="K43" s="2">
        <v>0</v>
      </c>
      <c r="L43" s="2">
        <v>0</v>
      </c>
      <c r="M43" s="2">
        <v>100000</v>
      </c>
    </row>
    <row r="44" spans="2:13" ht="87" customHeight="1">
      <c r="B44" s="6"/>
      <c r="C44" s="14" t="s">
        <v>33</v>
      </c>
      <c r="D44" s="13"/>
      <c r="E44" s="13"/>
      <c r="F44" s="13"/>
      <c r="G44" s="13"/>
      <c r="H44" s="13"/>
      <c r="I44" s="2"/>
      <c r="J44" s="2"/>
      <c r="K44" s="2"/>
      <c r="L44" s="2"/>
      <c r="M44" s="2"/>
    </row>
    <row r="45" spans="2:13">
      <c r="B45" s="10" t="s">
        <v>57</v>
      </c>
      <c r="C45" s="10" t="s">
        <v>12</v>
      </c>
      <c r="D45" s="11">
        <v>901</v>
      </c>
      <c r="E45" s="12" t="s">
        <v>31</v>
      </c>
      <c r="F45" s="11">
        <v>4</v>
      </c>
      <c r="G45" s="11">
        <v>41</v>
      </c>
      <c r="H45" s="11">
        <v>81740</v>
      </c>
      <c r="I45" s="2">
        <v>50000</v>
      </c>
      <c r="J45" s="2">
        <v>0</v>
      </c>
      <c r="K45" s="2">
        <v>0</v>
      </c>
      <c r="L45" s="2">
        <v>0</v>
      </c>
      <c r="M45" s="2">
        <v>0</v>
      </c>
    </row>
    <row r="46" spans="2:13" ht="31.5">
      <c r="B46" s="4"/>
      <c r="C46" s="10" t="s">
        <v>27</v>
      </c>
      <c r="D46" s="13"/>
      <c r="E46" s="13"/>
      <c r="F46" s="13"/>
      <c r="G46" s="13"/>
      <c r="H46" s="13"/>
      <c r="I46" s="2">
        <v>0</v>
      </c>
      <c r="J46" s="2">
        <v>0</v>
      </c>
      <c r="K46" s="2">
        <v>0</v>
      </c>
      <c r="L46" s="2">
        <v>0</v>
      </c>
      <c r="M46" s="2">
        <v>0</v>
      </c>
    </row>
    <row r="47" spans="2:13" ht="31.5">
      <c r="B47" s="19"/>
      <c r="C47" s="10" t="s">
        <v>28</v>
      </c>
      <c r="D47" s="13"/>
      <c r="E47" s="13"/>
      <c r="F47" s="13"/>
      <c r="G47" s="13"/>
      <c r="H47" s="13"/>
      <c r="I47" s="2">
        <v>0</v>
      </c>
      <c r="J47" s="2">
        <v>0</v>
      </c>
      <c r="K47" s="2">
        <v>0</v>
      </c>
      <c r="L47" s="2">
        <v>0</v>
      </c>
      <c r="M47" s="2">
        <v>0</v>
      </c>
    </row>
    <row r="48" spans="2:13">
      <c r="B48" s="19"/>
      <c r="C48" s="10" t="s">
        <v>13</v>
      </c>
      <c r="D48" s="13"/>
      <c r="E48" s="13"/>
      <c r="F48" s="13"/>
      <c r="G48" s="13"/>
      <c r="H48" s="13"/>
      <c r="I48" s="2">
        <v>0</v>
      </c>
      <c r="J48" s="2">
        <v>0</v>
      </c>
      <c r="K48" s="2">
        <v>0</v>
      </c>
      <c r="L48" s="2">
        <v>0</v>
      </c>
      <c r="M48" s="2">
        <v>0</v>
      </c>
    </row>
    <row r="49" spans="2:13" ht="19.5" customHeight="1">
      <c r="B49" s="19"/>
      <c r="C49" s="4" t="s">
        <v>14</v>
      </c>
      <c r="D49" s="13"/>
      <c r="E49" s="13"/>
      <c r="F49" s="13"/>
      <c r="G49" s="13"/>
      <c r="H49" s="13"/>
      <c r="I49" s="2">
        <f>SUM(I45:I48)</f>
        <v>50000</v>
      </c>
      <c r="J49" s="2">
        <f>SUM(J45:J48)</f>
        <v>0</v>
      </c>
      <c r="K49" s="2">
        <f>SUM(K45:K48)</f>
        <v>0</v>
      </c>
      <c r="L49" s="2">
        <f>SUM(L45:L48)</f>
        <v>0</v>
      </c>
      <c r="M49" s="2">
        <v>0</v>
      </c>
    </row>
    <row r="50" spans="2:13" ht="65.25" customHeight="1">
      <c r="B50" s="18" t="s">
        <v>18</v>
      </c>
      <c r="C50" s="5" t="s">
        <v>23</v>
      </c>
      <c r="D50" s="13"/>
      <c r="E50" s="13"/>
      <c r="F50" s="13"/>
      <c r="G50" s="13"/>
      <c r="H50" s="13"/>
      <c r="I50" s="2"/>
      <c r="J50" s="2"/>
      <c r="K50" s="2"/>
      <c r="L50" s="2"/>
      <c r="M50" s="2"/>
    </row>
    <row r="51" spans="2:13" ht="21" customHeight="1">
      <c r="B51" s="18"/>
      <c r="C51" s="18" t="s">
        <v>26</v>
      </c>
      <c r="D51" s="11">
        <v>901</v>
      </c>
      <c r="E51" s="12" t="s">
        <v>31</v>
      </c>
      <c r="F51" s="11">
        <v>4</v>
      </c>
      <c r="G51" s="11">
        <v>41</v>
      </c>
      <c r="H51" s="11">
        <v>81740</v>
      </c>
      <c r="I51" s="2">
        <f>SUM(I58)</f>
        <v>450000</v>
      </c>
      <c r="J51" s="2">
        <f>J64</f>
        <v>356209</v>
      </c>
      <c r="K51" s="2">
        <v>0</v>
      </c>
      <c r="L51" s="2">
        <f>L58+L70+L76</f>
        <v>0</v>
      </c>
      <c r="M51" s="2">
        <v>0</v>
      </c>
    </row>
    <row r="52" spans="2:13">
      <c r="B52" s="18"/>
      <c r="C52" s="18"/>
      <c r="D52" s="11">
        <v>901</v>
      </c>
      <c r="E52" s="11">
        <v>2</v>
      </c>
      <c r="F52" s="11">
        <v>4</v>
      </c>
      <c r="G52" s="11">
        <v>41</v>
      </c>
      <c r="H52" s="11" t="s">
        <v>40</v>
      </c>
      <c r="I52" s="2">
        <v>0</v>
      </c>
      <c r="J52" s="2">
        <v>15790</v>
      </c>
      <c r="K52" s="2">
        <f>K76</f>
        <v>26316</v>
      </c>
      <c r="L52" s="2">
        <v>0</v>
      </c>
      <c r="M52" s="2">
        <v>0</v>
      </c>
    </row>
    <row r="53" spans="2:13" ht="31.5">
      <c r="B53" s="18"/>
      <c r="C53" s="10" t="s">
        <v>27</v>
      </c>
      <c r="D53" s="11">
        <v>901</v>
      </c>
      <c r="E53" s="11">
        <v>2</v>
      </c>
      <c r="F53" s="11">
        <v>4</v>
      </c>
      <c r="G53" s="11">
        <v>41</v>
      </c>
      <c r="H53" s="11" t="s">
        <v>40</v>
      </c>
      <c r="I53" s="2">
        <v>0</v>
      </c>
      <c r="J53" s="2">
        <f>J58+J71+J77</f>
        <v>300000</v>
      </c>
      <c r="K53" s="2">
        <f>K58+K71+K77</f>
        <v>500000</v>
      </c>
      <c r="L53" s="2">
        <f>L58+L71+L77</f>
        <v>0</v>
      </c>
      <c r="M53" s="2">
        <v>0</v>
      </c>
    </row>
    <row r="54" spans="2:13" ht="31.5">
      <c r="B54" s="18"/>
      <c r="C54" s="10" t="s">
        <v>30</v>
      </c>
      <c r="D54" s="11"/>
      <c r="E54" s="12"/>
      <c r="F54" s="11"/>
      <c r="G54" s="11"/>
      <c r="H54" s="11"/>
      <c r="I54" s="2">
        <v>0</v>
      </c>
      <c r="J54" s="2">
        <v>0</v>
      </c>
      <c r="K54" s="2">
        <v>0</v>
      </c>
      <c r="L54" s="2">
        <v>0</v>
      </c>
      <c r="M54" s="2">
        <v>0</v>
      </c>
    </row>
    <row r="55" spans="2:13">
      <c r="B55" s="18"/>
      <c r="C55" s="10" t="s">
        <v>13</v>
      </c>
      <c r="D55" s="11"/>
      <c r="E55" s="11"/>
      <c r="F55" s="11"/>
      <c r="G55" s="11"/>
      <c r="H55" s="11"/>
      <c r="I55" s="2">
        <v>0</v>
      </c>
      <c r="J55" s="2">
        <v>0</v>
      </c>
      <c r="K55" s="2">
        <v>0</v>
      </c>
      <c r="L55" s="2">
        <v>0</v>
      </c>
      <c r="M55" s="2">
        <v>0</v>
      </c>
    </row>
    <row r="56" spans="2:13">
      <c r="B56" s="18"/>
      <c r="C56" s="4" t="s">
        <v>14</v>
      </c>
      <c r="D56" s="13"/>
      <c r="E56" s="13"/>
      <c r="F56" s="13"/>
      <c r="G56" s="13"/>
      <c r="H56" s="13"/>
      <c r="I56" s="2">
        <f>I51+I53+I54+I55</f>
        <v>450000</v>
      </c>
      <c r="J56" s="2">
        <f>J51+J52+J53</f>
        <v>671999</v>
      </c>
      <c r="K56" s="2">
        <f>K53+K52+K51</f>
        <v>526316</v>
      </c>
      <c r="L56" s="2">
        <v>0</v>
      </c>
      <c r="M56" s="2">
        <v>0</v>
      </c>
    </row>
    <row r="57" spans="2:13" ht="60">
      <c r="B57" s="18" t="s">
        <v>45</v>
      </c>
      <c r="C57" s="14" t="s">
        <v>36</v>
      </c>
      <c r="D57" s="13"/>
      <c r="E57" s="13"/>
      <c r="F57" s="13"/>
      <c r="G57" s="13"/>
      <c r="H57" s="13"/>
      <c r="I57" s="2"/>
      <c r="J57" s="2"/>
      <c r="K57" s="2"/>
      <c r="L57" s="2"/>
      <c r="M57" s="2"/>
    </row>
    <row r="58" spans="2:13">
      <c r="B58" s="18"/>
      <c r="C58" s="10" t="s">
        <v>26</v>
      </c>
      <c r="D58" s="11">
        <v>901</v>
      </c>
      <c r="E58" s="11">
        <v>2</v>
      </c>
      <c r="F58" s="11">
        <v>4</v>
      </c>
      <c r="G58" s="11">
        <v>41</v>
      </c>
      <c r="H58" s="11">
        <v>81740</v>
      </c>
      <c r="I58" s="2">
        <v>450000</v>
      </c>
      <c r="J58" s="2">
        <v>0</v>
      </c>
      <c r="K58" s="2">
        <v>0</v>
      </c>
      <c r="L58" s="2">
        <v>0</v>
      </c>
      <c r="M58" s="2">
        <v>0</v>
      </c>
    </row>
    <row r="59" spans="2:13" ht="31.5">
      <c r="B59" s="18"/>
      <c r="C59" s="10" t="s">
        <v>27</v>
      </c>
      <c r="D59" s="13"/>
      <c r="E59" s="13"/>
      <c r="F59" s="13"/>
      <c r="G59" s="13"/>
      <c r="H59" s="13"/>
      <c r="I59" s="2">
        <v>0</v>
      </c>
      <c r="J59" s="2">
        <v>0</v>
      </c>
      <c r="K59" s="2">
        <v>0</v>
      </c>
      <c r="L59" s="2">
        <v>0</v>
      </c>
      <c r="M59" s="2">
        <v>0</v>
      </c>
    </row>
    <row r="60" spans="2:13" ht="31.5">
      <c r="B60" s="18"/>
      <c r="C60" s="10" t="s">
        <v>30</v>
      </c>
      <c r="D60" s="13"/>
      <c r="E60" s="13"/>
      <c r="F60" s="13"/>
      <c r="G60" s="13"/>
      <c r="H60" s="13"/>
      <c r="I60" s="2">
        <v>0</v>
      </c>
      <c r="J60" s="2">
        <v>0</v>
      </c>
      <c r="K60" s="2">
        <v>0</v>
      </c>
      <c r="L60" s="2">
        <v>0</v>
      </c>
      <c r="M60" s="2">
        <v>0</v>
      </c>
    </row>
    <row r="61" spans="2:13">
      <c r="B61" s="18"/>
      <c r="C61" s="10" t="s">
        <v>13</v>
      </c>
      <c r="D61" s="13"/>
      <c r="E61" s="13"/>
      <c r="F61" s="13"/>
      <c r="G61" s="13"/>
      <c r="H61" s="13"/>
      <c r="I61" s="2">
        <v>0</v>
      </c>
      <c r="J61" s="2">
        <v>0</v>
      </c>
      <c r="K61" s="2">
        <v>0</v>
      </c>
      <c r="L61" s="2">
        <v>0</v>
      </c>
      <c r="M61" s="2">
        <v>0</v>
      </c>
    </row>
    <row r="62" spans="2:13">
      <c r="B62" s="18"/>
      <c r="C62" s="4" t="s">
        <v>14</v>
      </c>
      <c r="D62" s="13"/>
      <c r="E62" s="13"/>
      <c r="F62" s="13"/>
      <c r="G62" s="13"/>
      <c r="H62" s="13"/>
      <c r="I62" s="2">
        <f>SUM(I58+I59+I60+I61)</f>
        <v>450000</v>
      </c>
      <c r="J62" s="2">
        <f>SUM(J58+J59+J60+J61)</f>
        <v>0</v>
      </c>
      <c r="K62" s="2">
        <f>SUM(K58+K59+K60+K61)</f>
        <v>0</v>
      </c>
      <c r="L62" s="2">
        <f>SUM(L58:L61)</f>
        <v>0</v>
      </c>
      <c r="M62" s="2">
        <v>0</v>
      </c>
    </row>
    <row r="63" spans="2:13" ht="45">
      <c r="B63" s="18" t="s">
        <v>46</v>
      </c>
      <c r="C63" s="14" t="s">
        <v>44</v>
      </c>
      <c r="D63" s="13"/>
      <c r="E63" s="13"/>
      <c r="F63" s="13"/>
      <c r="G63" s="13"/>
      <c r="H63" s="13"/>
      <c r="I63" s="2"/>
      <c r="J63" s="2"/>
      <c r="K63" s="2"/>
      <c r="L63" s="2"/>
      <c r="M63" s="2"/>
    </row>
    <row r="64" spans="2:13">
      <c r="B64" s="18"/>
      <c r="C64" s="10" t="s">
        <v>26</v>
      </c>
      <c r="D64" s="11">
        <v>901</v>
      </c>
      <c r="E64" s="11">
        <v>2</v>
      </c>
      <c r="F64" s="11">
        <v>4</v>
      </c>
      <c r="G64" s="11">
        <v>41</v>
      </c>
      <c r="H64" s="11">
        <v>81740</v>
      </c>
      <c r="I64" s="2">
        <v>0</v>
      </c>
      <c r="J64" s="2">
        <v>356209</v>
      </c>
      <c r="K64" s="2">
        <v>0</v>
      </c>
      <c r="L64" s="2">
        <v>0</v>
      </c>
      <c r="M64" s="2">
        <v>0</v>
      </c>
    </row>
    <row r="65" spans="2:13" ht="31.5">
      <c r="B65" s="18"/>
      <c r="C65" s="10" t="s">
        <v>27</v>
      </c>
      <c r="D65" s="13"/>
      <c r="E65" s="13"/>
      <c r="F65" s="13"/>
      <c r="G65" s="13"/>
      <c r="H65" s="13"/>
      <c r="I65" s="2">
        <v>0</v>
      </c>
      <c r="J65" s="2">
        <v>0</v>
      </c>
      <c r="K65" s="2">
        <v>0</v>
      </c>
      <c r="L65" s="2">
        <v>0</v>
      </c>
      <c r="M65" s="2">
        <v>0</v>
      </c>
    </row>
    <row r="66" spans="2:13" ht="31.5">
      <c r="B66" s="18"/>
      <c r="C66" s="10" t="s">
        <v>30</v>
      </c>
      <c r="D66" s="13"/>
      <c r="E66" s="13"/>
      <c r="F66" s="13"/>
      <c r="G66" s="13"/>
      <c r="H66" s="13"/>
      <c r="I66" s="2">
        <v>0</v>
      </c>
      <c r="J66" s="2">
        <v>0</v>
      </c>
      <c r="K66" s="2">
        <v>0</v>
      </c>
      <c r="L66" s="2">
        <v>0</v>
      </c>
      <c r="M66" s="2">
        <v>0</v>
      </c>
    </row>
    <row r="67" spans="2:13">
      <c r="B67" s="18"/>
      <c r="C67" s="10" t="s">
        <v>13</v>
      </c>
      <c r="D67" s="13"/>
      <c r="E67" s="13"/>
      <c r="F67" s="13"/>
      <c r="G67" s="13"/>
      <c r="H67" s="13"/>
      <c r="I67" s="2">
        <v>0</v>
      </c>
      <c r="J67" s="2">
        <v>0</v>
      </c>
      <c r="K67" s="2">
        <v>0</v>
      </c>
      <c r="L67" s="2">
        <v>0</v>
      </c>
      <c r="M67" s="2">
        <v>0</v>
      </c>
    </row>
    <row r="68" spans="2:13">
      <c r="B68" s="18"/>
      <c r="C68" s="4" t="s">
        <v>14</v>
      </c>
      <c r="D68" s="13"/>
      <c r="E68" s="13"/>
      <c r="F68" s="13"/>
      <c r="G68" s="13"/>
      <c r="H68" s="13"/>
      <c r="I68" s="2">
        <v>0</v>
      </c>
      <c r="J68" s="2">
        <f>J64+J65+J66+J67</f>
        <v>356209</v>
      </c>
      <c r="K68" s="2">
        <f>K64+K65+K66+K67</f>
        <v>0</v>
      </c>
      <c r="L68" s="2">
        <f>L64+L65+L66+L67</f>
        <v>0</v>
      </c>
      <c r="M68" s="2">
        <v>0</v>
      </c>
    </row>
    <row r="69" spans="2:13" ht="45">
      <c r="B69" s="18" t="s">
        <v>47</v>
      </c>
      <c r="C69" s="14" t="s">
        <v>44</v>
      </c>
      <c r="D69" s="13"/>
      <c r="E69" s="13"/>
      <c r="F69" s="13"/>
      <c r="G69" s="13"/>
      <c r="H69" s="13"/>
      <c r="I69" s="2"/>
      <c r="J69" s="2"/>
      <c r="K69" s="2"/>
      <c r="L69" s="2"/>
      <c r="M69" s="2"/>
    </row>
    <row r="70" spans="2:13">
      <c r="B70" s="18"/>
      <c r="C70" s="10" t="s">
        <v>26</v>
      </c>
      <c r="D70" s="11">
        <v>901</v>
      </c>
      <c r="E70" s="11">
        <v>2</v>
      </c>
      <c r="F70" s="11">
        <v>4</v>
      </c>
      <c r="G70" s="11">
        <v>41</v>
      </c>
      <c r="H70" s="11" t="s">
        <v>40</v>
      </c>
      <c r="I70" s="2">
        <v>0</v>
      </c>
      <c r="J70" s="2">
        <v>15790</v>
      </c>
      <c r="K70" s="2">
        <v>0</v>
      </c>
      <c r="L70" s="2">
        <v>0</v>
      </c>
      <c r="M70" s="2">
        <v>0</v>
      </c>
    </row>
    <row r="71" spans="2:13" ht="31.5">
      <c r="B71" s="18"/>
      <c r="C71" s="10" t="s">
        <v>27</v>
      </c>
      <c r="D71" s="11">
        <v>901</v>
      </c>
      <c r="E71" s="11">
        <v>2</v>
      </c>
      <c r="F71" s="11">
        <v>4</v>
      </c>
      <c r="G71" s="11">
        <v>41</v>
      </c>
      <c r="H71" s="11" t="s">
        <v>40</v>
      </c>
      <c r="I71" s="2">
        <v>0</v>
      </c>
      <c r="J71" s="2">
        <v>300000</v>
      </c>
      <c r="K71" s="2">
        <v>0</v>
      </c>
      <c r="L71" s="2">
        <v>0</v>
      </c>
      <c r="M71" s="2">
        <v>0</v>
      </c>
    </row>
    <row r="72" spans="2:13" ht="31.5">
      <c r="B72" s="18"/>
      <c r="C72" s="10" t="s">
        <v>30</v>
      </c>
      <c r="D72" s="13"/>
      <c r="E72" s="13"/>
      <c r="F72" s="13"/>
      <c r="G72" s="13"/>
      <c r="H72" s="13"/>
      <c r="I72" s="2">
        <v>0</v>
      </c>
      <c r="J72" s="2">
        <v>0</v>
      </c>
      <c r="K72" s="2">
        <v>0</v>
      </c>
      <c r="L72" s="2">
        <v>0</v>
      </c>
      <c r="M72" s="2">
        <v>0</v>
      </c>
    </row>
    <row r="73" spans="2:13">
      <c r="B73" s="18"/>
      <c r="C73" s="10" t="s">
        <v>13</v>
      </c>
      <c r="D73" s="13"/>
      <c r="E73" s="13"/>
      <c r="F73" s="13"/>
      <c r="G73" s="13"/>
      <c r="H73" s="13"/>
      <c r="I73" s="2">
        <v>0</v>
      </c>
      <c r="J73" s="2">
        <v>0</v>
      </c>
      <c r="K73" s="2">
        <v>0</v>
      </c>
      <c r="L73" s="2">
        <v>0</v>
      </c>
      <c r="M73" s="2">
        <v>0</v>
      </c>
    </row>
    <row r="74" spans="2:13">
      <c r="B74" s="18"/>
      <c r="C74" s="4" t="s">
        <v>14</v>
      </c>
      <c r="D74" s="13"/>
      <c r="E74" s="13"/>
      <c r="F74" s="13"/>
      <c r="G74" s="13"/>
      <c r="H74" s="13"/>
      <c r="I74" s="2">
        <f>SUM(I70:I73)</f>
        <v>0</v>
      </c>
      <c r="J74" s="2">
        <f>SUM(J70:J73)</f>
        <v>315790</v>
      </c>
      <c r="K74" s="2">
        <f>SUM(K70:K73)</f>
        <v>0</v>
      </c>
      <c r="L74" s="2">
        <f>SUM(L70:L73)</f>
        <v>0</v>
      </c>
      <c r="M74" s="2">
        <v>0</v>
      </c>
    </row>
    <row r="75" spans="2:13" ht="60">
      <c r="B75" s="18" t="s">
        <v>48</v>
      </c>
      <c r="C75" s="14" t="s">
        <v>63</v>
      </c>
      <c r="D75" s="13"/>
      <c r="E75" s="13"/>
      <c r="F75" s="13"/>
      <c r="G75" s="13"/>
      <c r="H75" s="13"/>
      <c r="I75" s="2"/>
      <c r="J75" s="2"/>
      <c r="K75" s="2"/>
      <c r="L75" s="2"/>
      <c r="M75" s="2"/>
    </row>
    <row r="76" spans="2:13">
      <c r="B76" s="18"/>
      <c r="C76" s="10" t="s">
        <v>26</v>
      </c>
      <c r="D76" s="11">
        <v>901</v>
      </c>
      <c r="E76" s="11">
        <v>2</v>
      </c>
      <c r="F76" s="11">
        <v>4</v>
      </c>
      <c r="G76" s="11">
        <v>41</v>
      </c>
      <c r="H76" s="11" t="s">
        <v>40</v>
      </c>
      <c r="I76" s="2">
        <v>0</v>
      </c>
      <c r="J76" s="2">
        <v>0</v>
      </c>
      <c r="K76" s="2">
        <v>26316</v>
      </c>
      <c r="L76" s="2">
        <v>0</v>
      </c>
      <c r="M76" s="2">
        <v>0</v>
      </c>
    </row>
    <row r="77" spans="2:13" ht="31.5">
      <c r="B77" s="18"/>
      <c r="C77" s="10" t="s">
        <v>27</v>
      </c>
      <c r="D77" s="11">
        <v>901</v>
      </c>
      <c r="E77" s="11">
        <v>2</v>
      </c>
      <c r="F77" s="11">
        <v>4</v>
      </c>
      <c r="G77" s="11">
        <v>41</v>
      </c>
      <c r="H77" s="11" t="s">
        <v>40</v>
      </c>
      <c r="I77" s="2">
        <v>0</v>
      </c>
      <c r="J77" s="2">
        <v>0</v>
      </c>
      <c r="K77" s="2">
        <v>500000</v>
      </c>
      <c r="L77" s="2">
        <v>0</v>
      </c>
      <c r="M77" s="2">
        <v>0</v>
      </c>
    </row>
    <row r="78" spans="2:13" ht="31.5">
      <c r="B78" s="18"/>
      <c r="C78" s="10" t="s">
        <v>30</v>
      </c>
      <c r="D78" s="13"/>
      <c r="E78" s="13"/>
      <c r="F78" s="13"/>
      <c r="G78" s="13"/>
      <c r="H78" s="13"/>
      <c r="I78" s="2">
        <v>0</v>
      </c>
      <c r="J78" s="2">
        <v>0</v>
      </c>
      <c r="K78" s="2">
        <v>0</v>
      </c>
      <c r="L78" s="2">
        <v>0</v>
      </c>
      <c r="M78" s="2">
        <v>0</v>
      </c>
    </row>
    <row r="79" spans="2:13">
      <c r="B79" s="18"/>
      <c r="C79" s="10" t="s">
        <v>13</v>
      </c>
      <c r="D79" s="13"/>
      <c r="E79" s="13"/>
      <c r="F79" s="13"/>
      <c r="G79" s="13"/>
      <c r="H79" s="13"/>
      <c r="I79" s="2">
        <v>0</v>
      </c>
      <c r="J79" s="2">
        <v>0</v>
      </c>
      <c r="K79" s="2">
        <v>0</v>
      </c>
      <c r="L79" s="2">
        <v>0</v>
      </c>
      <c r="M79" s="2">
        <v>0</v>
      </c>
    </row>
    <row r="80" spans="2:13">
      <c r="B80" s="18"/>
      <c r="C80" s="4" t="s">
        <v>14</v>
      </c>
      <c r="D80" s="13"/>
      <c r="E80" s="13"/>
      <c r="F80" s="13"/>
      <c r="G80" s="13"/>
      <c r="H80" s="13"/>
      <c r="I80" s="2">
        <f>SUM(I76:I79)</f>
        <v>0</v>
      </c>
      <c r="J80" s="2">
        <f>SUM(J76:J79)</f>
        <v>0</v>
      </c>
      <c r="K80" s="2">
        <f>SUM(K76:K79)</f>
        <v>526316</v>
      </c>
      <c r="L80" s="2">
        <f>SUM(L76:L79)</f>
        <v>0</v>
      </c>
      <c r="M80" s="2">
        <v>0</v>
      </c>
    </row>
    <row r="81" spans="2:13" ht="47.25">
      <c r="B81" s="20" t="s">
        <v>16</v>
      </c>
      <c r="C81" s="5" t="s">
        <v>65</v>
      </c>
      <c r="D81" s="13"/>
      <c r="E81" s="13"/>
      <c r="F81" s="13"/>
      <c r="G81" s="13"/>
      <c r="H81" s="13"/>
      <c r="I81" s="2"/>
      <c r="J81" s="2"/>
      <c r="K81" s="2"/>
      <c r="L81" s="2"/>
      <c r="M81" s="2"/>
    </row>
    <row r="82" spans="2:13">
      <c r="B82" s="20"/>
      <c r="C82" s="10" t="s">
        <v>26</v>
      </c>
      <c r="D82" s="11">
        <v>901</v>
      </c>
      <c r="E82" s="12" t="s">
        <v>31</v>
      </c>
      <c r="F82" s="11">
        <v>4</v>
      </c>
      <c r="G82" s="11">
        <v>41</v>
      </c>
      <c r="H82" s="11">
        <v>81740</v>
      </c>
      <c r="I82" s="2">
        <f>I88+I94</f>
        <v>330000</v>
      </c>
      <c r="J82" s="2">
        <f>J88+J94</f>
        <v>600000</v>
      </c>
      <c r="K82" s="2">
        <f>K88+K94</f>
        <v>200000</v>
      </c>
      <c r="L82" s="2">
        <f>L88+L94</f>
        <v>0</v>
      </c>
      <c r="M82" s="2">
        <v>0</v>
      </c>
    </row>
    <row r="83" spans="2:13" ht="31.5">
      <c r="B83" s="20"/>
      <c r="C83" s="10" t="s">
        <v>27</v>
      </c>
      <c r="D83" s="11"/>
      <c r="E83" s="11"/>
      <c r="F83" s="11"/>
      <c r="G83" s="11"/>
      <c r="H83" s="11"/>
      <c r="I83" s="2">
        <v>0</v>
      </c>
      <c r="J83" s="2">
        <v>0</v>
      </c>
      <c r="K83" s="2">
        <v>0</v>
      </c>
      <c r="L83" s="2">
        <v>0</v>
      </c>
      <c r="M83" s="2">
        <v>0</v>
      </c>
    </row>
    <row r="84" spans="2:13" ht="31.5">
      <c r="B84" s="20"/>
      <c r="C84" s="10" t="s">
        <v>30</v>
      </c>
      <c r="D84" s="11"/>
      <c r="E84" s="12"/>
      <c r="F84" s="11"/>
      <c r="G84" s="11"/>
      <c r="H84" s="11"/>
      <c r="I84" s="2">
        <v>0</v>
      </c>
      <c r="J84" s="2">
        <v>0</v>
      </c>
      <c r="K84" s="2">
        <v>0</v>
      </c>
      <c r="L84" s="2">
        <v>0</v>
      </c>
      <c r="M84" s="2">
        <v>0</v>
      </c>
    </row>
    <row r="85" spans="2:13">
      <c r="B85" s="20"/>
      <c r="C85" s="10" t="s">
        <v>13</v>
      </c>
      <c r="D85" s="11"/>
      <c r="E85" s="11"/>
      <c r="F85" s="11"/>
      <c r="G85" s="11"/>
      <c r="H85" s="11"/>
      <c r="I85" s="2">
        <v>0</v>
      </c>
      <c r="J85" s="2">
        <v>0</v>
      </c>
      <c r="K85" s="2">
        <v>0</v>
      </c>
      <c r="L85" s="2">
        <v>0</v>
      </c>
      <c r="M85" s="2">
        <v>0</v>
      </c>
    </row>
    <row r="86" spans="2:13">
      <c r="B86" s="20"/>
      <c r="C86" s="4" t="s">
        <v>14</v>
      </c>
      <c r="D86" s="13"/>
      <c r="E86" s="13"/>
      <c r="F86" s="13"/>
      <c r="G86" s="13"/>
      <c r="H86" s="13"/>
      <c r="I86" s="2">
        <f>SUM(I82+I83+I84+I85)</f>
        <v>330000</v>
      </c>
      <c r="J86" s="2">
        <f>SUM(J82+J83+J84+J85)</f>
        <v>600000</v>
      </c>
      <c r="K86" s="2">
        <f>SUM(K82+K83+K84+K85)</f>
        <v>200000</v>
      </c>
      <c r="L86" s="2">
        <f>SUM(L82+L83+L84+L85)</f>
        <v>0</v>
      </c>
      <c r="M86" s="2">
        <v>0</v>
      </c>
    </row>
    <row r="87" spans="2:13">
      <c r="B87" s="20" t="s">
        <v>49</v>
      </c>
      <c r="C87" s="14" t="s">
        <v>34</v>
      </c>
      <c r="D87" s="13"/>
      <c r="E87" s="13"/>
      <c r="F87" s="13"/>
      <c r="G87" s="13"/>
      <c r="H87" s="13"/>
      <c r="I87" s="2"/>
      <c r="J87" s="2"/>
      <c r="K87" s="2"/>
      <c r="L87" s="2"/>
      <c r="M87" s="2"/>
    </row>
    <row r="88" spans="2:13">
      <c r="B88" s="20"/>
      <c r="C88" s="10" t="s">
        <v>26</v>
      </c>
      <c r="D88" s="11">
        <v>901</v>
      </c>
      <c r="E88" s="12" t="s">
        <v>31</v>
      </c>
      <c r="F88" s="11">
        <v>4</v>
      </c>
      <c r="G88" s="11">
        <v>41</v>
      </c>
      <c r="H88" s="11">
        <v>81740</v>
      </c>
      <c r="I88" s="2">
        <v>200000</v>
      </c>
      <c r="J88" s="2">
        <f>200000+200000+200000</f>
        <v>600000</v>
      </c>
      <c r="K88" s="2">
        <v>200000</v>
      </c>
      <c r="L88" s="2">
        <v>0</v>
      </c>
      <c r="M88" s="2">
        <v>0</v>
      </c>
    </row>
    <row r="89" spans="2:13" ht="31.5">
      <c r="B89" s="20"/>
      <c r="C89" s="10" t="s">
        <v>27</v>
      </c>
      <c r="D89" s="13"/>
      <c r="E89" s="13"/>
      <c r="F89" s="13"/>
      <c r="G89" s="13"/>
      <c r="H89" s="13"/>
      <c r="I89" s="2">
        <v>0</v>
      </c>
      <c r="J89" s="2">
        <v>0</v>
      </c>
      <c r="K89" s="2">
        <v>0</v>
      </c>
      <c r="L89" s="2">
        <v>0</v>
      </c>
      <c r="M89" s="2">
        <v>0</v>
      </c>
    </row>
    <row r="90" spans="2:13" ht="31.5">
      <c r="B90" s="20"/>
      <c r="C90" s="10" t="s">
        <v>30</v>
      </c>
      <c r="D90" s="13"/>
      <c r="E90" s="13"/>
      <c r="F90" s="13"/>
      <c r="G90" s="13"/>
      <c r="H90" s="13"/>
      <c r="I90" s="2">
        <v>0</v>
      </c>
      <c r="J90" s="2">
        <v>0</v>
      </c>
      <c r="K90" s="2">
        <v>0</v>
      </c>
      <c r="L90" s="2">
        <v>0</v>
      </c>
      <c r="M90" s="2">
        <v>0</v>
      </c>
    </row>
    <row r="91" spans="2:13">
      <c r="B91" s="20"/>
      <c r="C91" s="10" t="s">
        <v>13</v>
      </c>
      <c r="D91" s="13"/>
      <c r="E91" s="13"/>
      <c r="F91" s="13"/>
      <c r="G91" s="13"/>
      <c r="H91" s="13"/>
      <c r="I91" s="2">
        <v>0</v>
      </c>
      <c r="J91" s="2">
        <v>0</v>
      </c>
      <c r="K91" s="2">
        <v>0</v>
      </c>
      <c r="L91" s="2">
        <v>0</v>
      </c>
      <c r="M91" s="2">
        <v>0</v>
      </c>
    </row>
    <row r="92" spans="2:13">
      <c r="B92" s="20"/>
      <c r="C92" s="4" t="s">
        <v>14</v>
      </c>
      <c r="D92" s="13"/>
      <c r="E92" s="13"/>
      <c r="F92" s="13"/>
      <c r="G92" s="13"/>
      <c r="H92" s="13"/>
      <c r="I92" s="2">
        <f>SUM(I88+I89+I90+I91)</f>
        <v>200000</v>
      </c>
      <c r="J92" s="2">
        <f>SUM(J88+J89+J90+J91)</f>
        <v>600000</v>
      </c>
      <c r="K92" s="2">
        <f>SUM(K88+K89+K90+K91)</f>
        <v>200000</v>
      </c>
      <c r="L92" s="2">
        <f>SUM(L88+L89+L90+L91)</f>
        <v>0</v>
      </c>
      <c r="M92" s="2">
        <v>0</v>
      </c>
    </row>
    <row r="93" spans="2:13" ht="30">
      <c r="B93" s="20" t="s">
        <v>50</v>
      </c>
      <c r="C93" s="14" t="s">
        <v>37</v>
      </c>
      <c r="D93" s="13"/>
      <c r="E93" s="13"/>
      <c r="F93" s="13"/>
      <c r="G93" s="13"/>
      <c r="H93" s="13"/>
      <c r="I93" s="2"/>
      <c r="J93" s="2"/>
      <c r="K93" s="2"/>
      <c r="L93" s="2"/>
      <c r="M93" s="2"/>
    </row>
    <row r="94" spans="2:13">
      <c r="B94" s="20"/>
      <c r="C94" s="10" t="s">
        <v>26</v>
      </c>
      <c r="D94" s="11">
        <v>901</v>
      </c>
      <c r="E94" s="12" t="s">
        <v>31</v>
      </c>
      <c r="F94" s="11">
        <v>4</v>
      </c>
      <c r="G94" s="11">
        <v>41</v>
      </c>
      <c r="H94" s="11">
        <v>81740</v>
      </c>
      <c r="I94" s="2">
        <v>130000</v>
      </c>
      <c r="J94" s="2">
        <v>0</v>
      </c>
      <c r="K94" s="2">
        <v>0</v>
      </c>
      <c r="L94" s="2">
        <v>0</v>
      </c>
      <c r="M94" s="2">
        <v>0</v>
      </c>
    </row>
    <row r="95" spans="2:13" ht="31.5">
      <c r="B95" s="20"/>
      <c r="C95" s="10" t="s">
        <v>27</v>
      </c>
      <c r="D95" s="13"/>
      <c r="E95" s="13"/>
      <c r="F95" s="13"/>
      <c r="G95" s="13"/>
      <c r="H95" s="13"/>
      <c r="I95" s="2">
        <v>0</v>
      </c>
      <c r="J95" s="2">
        <v>0</v>
      </c>
      <c r="K95" s="2">
        <v>0</v>
      </c>
      <c r="L95" s="2">
        <v>0</v>
      </c>
      <c r="M95" s="2">
        <v>0</v>
      </c>
    </row>
    <row r="96" spans="2:13" ht="31.5">
      <c r="B96" s="20"/>
      <c r="C96" s="10" t="s">
        <v>30</v>
      </c>
      <c r="D96" s="13"/>
      <c r="E96" s="13"/>
      <c r="F96" s="13"/>
      <c r="G96" s="13"/>
      <c r="H96" s="13"/>
      <c r="I96" s="2">
        <v>0</v>
      </c>
      <c r="J96" s="2">
        <v>0</v>
      </c>
      <c r="K96" s="2">
        <v>0</v>
      </c>
      <c r="L96" s="2">
        <v>0</v>
      </c>
      <c r="M96" s="2">
        <v>0</v>
      </c>
    </row>
    <row r="97" spans="2:13">
      <c r="B97" s="20"/>
      <c r="C97" s="10" t="s">
        <v>13</v>
      </c>
      <c r="D97" s="13"/>
      <c r="E97" s="13"/>
      <c r="F97" s="13"/>
      <c r="G97" s="13"/>
      <c r="H97" s="13"/>
      <c r="I97" s="2">
        <v>0</v>
      </c>
      <c r="J97" s="2">
        <v>0</v>
      </c>
      <c r="K97" s="2">
        <v>0</v>
      </c>
      <c r="L97" s="2">
        <v>0</v>
      </c>
      <c r="M97" s="2">
        <v>0</v>
      </c>
    </row>
    <row r="98" spans="2:13">
      <c r="B98" s="20"/>
      <c r="C98" s="4" t="s">
        <v>14</v>
      </c>
      <c r="D98" s="13"/>
      <c r="E98" s="13"/>
      <c r="F98" s="13"/>
      <c r="G98" s="13"/>
      <c r="H98" s="13"/>
      <c r="I98" s="2">
        <f>I95+I96+I97+I94</f>
        <v>130000</v>
      </c>
      <c r="J98" s="2">
        <v>0</v>
      </c>
      <c r="K98" s="2">
        <v>0</v>
      </c>
      <c r="L98" s="2">
        <f>SUM(L94:L97)</f>
        <v>0</v>
      </c>
      <c r="M98" s="2">
        <v>0</v>
      </c>
    </row>
    <row r="99" spans="2:13" ht="63">
      <c r="B99" s="21" t="s">
        <v>19</v>
      </c>
      <c r="C99" s="5" t="s">
        <v>35</v>
      </c>
      <c r="D99" s="13"/>
      <c r="E99" s="13"/>
      <c r="F99" s="13"/>
      <c r="G99" s="13"/>
      <c r="H99" s="13"/>
      <c r="I99" s="2"/>
      <c r="J99" s="2"/>
      <c r="K99" s="2"/>
      <c r="L99" s="2"/>
      <c r="M99" s="2"/>
    </row>
    <row r="100" spans="2:13">
      <c r="B100" s="21"/>
      <c r="C100" s="10" t="s">
        <v>26</v>
      </c>
      <c r="D100" s="11">
        <v>901</v>
      </c>
      <c r="E100" s="12" t="s">
        <v>31</v>
      </c>
      <c r="F100" s="11">
        <v>4</v>
      </c>
      <c r="G100" s="11">
        <v>41</v>
      </c>
      <c r="H100" s="11">
        <v>81740</v>
      </c>
      <c r="I100" s="2">
        <v>96174.13</v>
      </c>
      <c r="J100" s="2">
        <f>SUM(J106)</f>
        <v>0</v>
      </c>
      <c r="K100" s="2">
        <f>SUM(K106)</f>
        <v>0</v>
      </c>
      <c r="L100" s="2">
        <v>0</v>
      </c>
      <c r="M100" s="2">
        <v>0</v>
      </c>
    </row>
    <row r="101" spans="2:13" ht="31.5">
      <c r="B101" s="21"/>
      <c r="C101" s="10" t="s">
        <v>27</v>
      </c>
      <c r="D101" s="12" t="s">
        <v>41</v>
      </c>
      <c r="E101" s="12" t="s">
        <v>31</v>
      </c>
      <c r="F101" s="12" t="s">
        <v>11</v>
      </c>
      <c r="G101" s="12" t="s">
        <v>42</v>
      </c>
      <c r="H101" s="12" t="s">
        <v>43</v>
      </c>
      <c r="I101" s="2">
        <f>I107</f>
        <v>1997058.34</v>
      </c>
      <c r="J101" s="2">
        <v>0</v>
      </c>
      <c r="K101" s="2">
        <v>0</v>
      </c>
      <c r="L101" s="2">
        <v>0</v>
      </c>
      <c r="M101" s="2">
        <v>0</v>
      </c>
    </row>
    <row r="102" spans="2:13" ht="31.5">
      <c r="B102" s="21"/>
      <c r="C102" s="10" t="s">
        <v>30</v>
      </c>
      <c r="D102" s="11"/>
      <c r="E102" s="12"/>
      <c r="F102" s="11"/>
      <c r="G102" s="11"/>
      <c r="H102" s="11"/>
      <c r="I102" s="2">
        <v>0</v>
      </c>
      <c r="J102" s="2">
        <v>0</v>
      </c>
      <c r="K102" s="2">
        <v>0</v>
      </c>
      <c r="L102" s="2">
        <v>0</v>
      </c>
      <c r="M102" s="2">
        <v>0</v>
      </c>
    </row>
    <row r="103" spans="2:13">
      <c r="B103" s="21"/>
      <c r="C103" s="10" t="s">
        <v>13</v>
      </c>
      <c r="D103" s="11"/>
      <c r="E103" s="11"/>
      <c r="F103" s="11"/>
      <c r="G103" s="11"/>
      <c r="H103" s="11"/>
      <c r="I103" s="2">
        <v>0</v>
      </c>
      <c r="J103" s="2">
        <v>0</v>
      </c>
      <c r="K103" s="2">
        <v>0</v>
      </c>
      <c r="L103" s="2">
        <v>0</v>
      </c>
      <c r="M103" s="2">
        <v>0</v>
      </c>
    </row>
    <row r="104" spans="2:13">
      <c r="B104" s="21"/>
      <c r="C104" s="4" t="s">
        <v>14</v>
      </c>
      <c r="D104" s="13"/>
      <c r="E104" s="13"/>
      <c r="F104" s="13"/>
      <c r="G104" s="13"/>
      <c r="H104" s="13"/>
      <c r="I104" s="2">
        <f>SUM(I100+I101+I102+I103)</f>
        <v>2093232.4700000002</v>
      </c>
      <c r="J104" s="2">
        <f>SUM(J100+J101+J102+J103)</f>
        <v>0</v>
      </c>
      <c r="K104" s="2">
        <f>SUM(K100+K101+K102+K103)</f>
        <v>0</v>
      </c>
      <c r="L104" s="2">
        <f>SUM(L100:L103)</f>
        <v>0</v>
      </c>
      <c r="M104" s="2">
        <v>0</v>
      </c>
    </row>
    <row r="105" spans="2:13" ht="45">
      <c r="B105" s="20" t="s">
        <v>51</v>
      </c>
      <c r="C105" s="14" t="s">
        <v>38</v>
      </c>
      <c r="D105" s="13"/>
      <c r="E105" s="13"/>
      <c r="F105" s="13"/>
      <c r="G105" s="13"/>
      <c r="H105" s="13"/>
      <c r="I105" s="2"/>
      <c r="J105" s="2"/>
      <c r="K105" s="2"/>
      <c r="L105" s="2"/>
      <c r="M105" s="2"/>
    </row>
    <row r="106" spans="2:13">
      <c r="B106" s="20"/>
      <c r="C106" s="10" t="s">
        <v>26</v>
      </c>
      <c r="D106" s="12" t="s">
        <v>41</v>
      </c>
      <c r="E106" s="12" t="s">
        <v>31</v>
      </c>
      <c r="F106" s="12" t="s">
        <v>11</v>
      </c>
      <c r="G106" s="12" t="s">
        <v>42</v>
      </c>
      <c r="H106" s="12" t="s">
        <v>43</v>
      </c>
      <c r="I106" s="2">
        <f>250000-153825.87</f>
        <v>96174.13</v>
      </c>
      <c r="J106" s="2">
        <v>0</v>
      </c>
      <c r="K106" s="2">
        <v>0</v>
      </c>
      <c r="L106" s="2">
        <v>0</v>
      </c>
      <c r="M106" s="2">
        <v>0</v>
      </c>
    </row>
    <row r="107" spans="2:13" ht="31.5">
      <c r="B107" s="20"/>
      <c r="C107" s="10" t="s">
        <v>27</v>
      </c>
      <c r="D107" s="12" t="s">
        <v>41</v>
      </c>
      <c r="E107" s="12" t="s">
        <v>31</v>
      </c>
      <c r="F107" s="12" t="s">
        <v>11</v>
      </c>
      <c r="G107" s="12" t="s">
        <v>42</v>
      </c>
      <c r="H107" s="12" t="s">
        <v>43</v>
      </c>
      <c r="I107" s="2">
        <v>1997058.34</v>
      </c>
      <c r="J107" s="2">
        <v>0</v>
      </c>
      <c r="K107" s="2">
        <v>0</v>
      </c>
      <c r="L107" s="2">
        <v>0</v>
      </c>
      <c r="M107" s="2">
        <v>0</v>
      </c>
    </row>
    <row r="108" spans="2:13" ht="31.5">
      <c r="B108" s="20"/>
      <c r="C108" s="10" t="s">
        <v>30</v>
      </c>
      <c r="D108" s="13"/>
      <c r="E108" s="13"/>
      <c r="F108" s="13"/>
      <c r="G108" s="13"/>
      <c r="H108" s="13"/>
      <c r="I108" s="2">
        <v>0</v>
      </c>
      <c r="J108" s="2">
        <v>0</v>
      </c>
      <c r="K108" s="2">
        <v>0</v>
      </c>
      <c r="L108" s="2">
        <v>0</v>
      </c>
      <c r="M108" s="2">
        <v>0</v>
      </c>
    </row>
    <row r="109" spans="2:13">
      <c r="B109" s="20"/>
      <c r="C109" s="10" t="s">
        <v>13</v>
      </c>
      <c r="D109" s="13"/>
      <c r="E109" s="13"/>
      <c r="F109" s="13"/>
      <c r="G109" s="13"/>
      <c r="H109" s="13"/>
      <c r="I109" s="2">
        <v>0</v>
      </c>
      <c r="J109" s="2">
        <v>0</v>
      </c>
      <c r="K109" s="2">
        <v>0</v>
      </c>
      <c r="L109" s="2">
        <v>0</v>
      </c>
      <c r="M109" s="2">
        <v>0</v>
      </c>
    </row>
    <row r="110" spans="2:13">
      <c r="B110" s="20"/>
      <c r="C110" s="4" t="s">
        <v>14</v>
      </c>
      <c r="D110" s="13"/>
      <c r="E110" s="13"/>
      <c r="F110" s="13"/>
      <c r="G110" s="13"/>
      <c r="H110" s="13"/>
      <c r="I110" s="2">
        <f>SUM(I106+I107+I108+I109)</f>
        <v>2093232.4700000002</v>
      </c>
      <c r="J110" s="2">
        <f>SUM(J106+J107+J108+J109)</f>
        <v>0</v>
      </c>
      <c r="K110" s="2">
        <f>SUM(K106+K107+K108+K109)</f>
        <v>0</v>
      </c>
      <c r="L110" s="2">
        <f>SUM(L106:L109)</f>
        <v>0</v>
      </c>
      <c r="M110" s="2">
        <v>0</v>
      </c>
    </row>
  </sheetData>
  <mergeCells count="25">
    <mergeCell ref="B7:B12"/>
    <mergeCell ref="B32:B37"/>
    <mergeCell ref="B57:B62"/>
    <mergeCell ref="B63:B68"/>
    <mergeCell ref="B20:B25"/>
    <mergeCell ref="B26:B31"/>
    <mergeCell ref="B105:B110"/>
    <mergeCell ref="B99:B104"/>
    <mergeCell ref="B87:B92"/>
    <mergeCell ref="B93:B98"/>
    <mergeCell ref="C51:C52"/>
    <mergeCell ref="B81:B86"/>
    <mergeCell ref="B75:B80"/>
    <mergeCell ref="C14:C15"/>
    <mergeCell ref="B13:B19"/>
    <mergeCell ref="B69:B74"/>
    <mergeCell ref="B38:B43"/>
    <mergeCell ref="B47:B49"/>
    <mergeCell ref="B50:B56"/>
    <mergeCell ref="I4:M4"/>
    <mergeCell ref="C4:C5"/>
    <mergeCell ref="J1:M1"/>
    <mergeCell ref="B2:M2"/>
    <mergeCell ref="D4:H4"/>
    <mergeCell ref="B4:B5"/>
  </mergeCells>
  <phoneticPr fontId="2" type="noConversion"/>
  <pageMargins left="0.39370078740157483" right="0.16" top="0.46" bottom="1.38" header="0.31496062992125984" footer="0.31496062992125984"/>
  <pageSetup paperSize="9" scale="75" orientation="landscape" r:id="rId1"/>
  <headerFooter>
    <oddFooter>&amp;C&amp;P из &amp;N</oddFooter>
  </headerFooter>
  <rowBreaks count="8" manualBreakCount="8">
    <brk id="12" max="12" man="1"/>
    <brk id="25" max="12" man="1"/>
    <brk id="37" max="12" man="1"/>
    <brk id="49" max="12" man="1"/>
    <brk id="62" max="12" man="1"/>
    <brk id="74" max="12" man="1"/>
    <brk id="86" max="12" man="1"/>
    <brk id="9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2021-04-12T07:17:05Z</cp:lastPrinted>
  <dcterms:created xsi:type="dcterms:W3CDTF">2006-09-16T00:00:00Z</dcterms:created>
  <dcterms:modified xsi:type="dcterms:W3CDTF">2021-07-20T05:50:59Z</dcterms:modified>
</cp:coreProperties>
</file>